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設定" sheetId="1" state="visible" r:id="rId1"/>
    <sheet xmlns:r="http://schemas.openxmlformats.org/officeDocument/2006/relationships" name="Design01_シンプル" sheetId="2" state="visible" r:id="rId2"/>
    <sheet xmlns:r="http://schemas.openxmlformats.org/officeDocument/2006/relationships" name="Design02_カフェ" sheetId="3" state="visible" r:id="rId3"/>
    <sheet xmlns:r="http://schemas.openxmlformats.org/officeDocument/2006/relationships" name="Design03_和風" sheetId="4" state="visible" r:id="rId4"/>
    <sheet xmlns:r="http://schemas.openxmlformats.org/officeDocument/2006/relationships" name="Design04_モダン" sheetId="5" state="visible" r:id="rId5"/>
    <sheet xmlns:r="http://schemas.openxmlformats.org/officeDocument/2006/relationships" name="Design05_ピンク" sheetId="6" state="visible" r:id="rId6"/>
    <sheet xmlns:r="http://schemas.openxmlformats.org/officeDocument/2006/relationships" name="Design06_グリーン" sheetId="7" state="visible" r:id="rId7"/>
    <sheet xmlns:r="http://schemas.openxmlformats.org/officeDocument/2006/relationships" name="Design07_ブルー" sheetId="8" state="visible" r:id="rId8"/>
    <sheet xmlns:r="http://schemas.openxmlformats.org/officeDocument/2006/relationships" name="Design08_ゴールド" sheetId="9" state="visible" r:id="rId9"/>
    <sheet xmlns:r="http://schemas.openxmlformats.org/officeDocument/2006/relationships" name="Design09_ポップ" sheetId="10" state="visible" r:id="rId10"/>
    <sheet xmlns:r="http://schemas.openxmlformats.org/officeDocument/2006/relationships" name="Design10_極小" sheetId="11" state="visible" r:id="rId11"/>
    <sheet xmlns:r="http://schemas.openxmlformats.org/officeDocument/2006/relationships" name="領収書台帳" sheetId="12" state="visible" r:id="rId12"/>
    <sheet xmlns:r="http://schemas.openxmlformats.org/officeDocument/2006/relationships" name="使い方" sheetId="13" state="visible" r:id="rId13"/>
  </sheets>
  <definedNames>
    <definedName name="_xlnm.Print_Area" localSheetId="1">'Design01_シンプル'!$A$1:$E$30</definedName>
    <definedName name="_xlnm.Print_Area" localSheetId="2">'Design02_カフェ'!$A$1:$E$30</definedName>
    <definedName name="_xlnm.Print_Area" localSheetId="3">'Design03_和風'!$A$1:$E$30</definedName>
    <definedName name="_xlnm.Print_Area" localSheetId="4">'Design04_モダン'!$A$1:$E$30</definedName>
    <definedName name="_xlnm.Print_Area" localSheetId="5">'Design05_ピンク'!$A$1:$E$30</definedName>
    <definedName name="_xlnm.Print_Area" localSheetId="6">'Design06_グリーン'!$A$1:$E$30</definedName>
    <definedName name="_xlnm.Print_Area" localSheetId="7">'Design07_ブルー'!$A$1:$E$30</definedName>
    <definedName name="_xlnm.Print_Area" localSheetId="8">'Design08_ゴールド'!$A$1:$E$30</definedName>
    <definedName name="_xlnm.Print_Area" localSheetId="9">'Design09_ポップ'!$A$1:$E$30</definedName>
    <definedName name="_xlnm.Print_Area" localSheetId="10">'Design10_極小'!$A$1:$E$30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&quot;年&quot;m&quot;月&quot;d&quot;日&quot;"/>
    <numFmt numFmtId="165" formatCode="¥#,##0"/>
  </numFmts>
  <fonts count="72">
    <font>
      <name val="Calibri"/>
      <family val="2"/>
      <color theme="1"/>
      <sz val="11"/>
      <scheme val="minor"/>
    </font>
    <font>
      <name val="ＭＳ Ｐゴシック"/>
      <b val="1"/>
      <color rgb="00000000"/>
      <sz val="16"/>
    </font>
    <font>
      <name val="ＭＳ Ｐゴシック"/>
      <b val="1"/>
      <color rgb="00000000"/>
      <sz val="11"/>
    </font>
    <font>
      <name val="ＭＳ Ｐゴシック"/>
      <color rgb="00888888"/>
      <sz val="10"/>
    </font>
    <font>
      <name val="ＭＳ Ｐゴシック"/>
      <b val="1"/>
      <color rgb="002C3E50"/>
      <sz val="24"/>
    </font>
    <font>
      <name val="ＭＳ Ｐゴシック"/>
      <color rgb="002C3E50"/>
      <sz val="10"/>
    </font>
    <font>
      <name val="ＭＳ Ｐゴシック"/>
      <b val="1"/>
      <color rgb="002C3E50"/>
      <sz val="11"/>
    </font>
    <font>
      <name val="ＭＳ Ｐゴシック"/>
      <color rgb="00000000"/>
      <sz val="14"/>
    </font>
    <font>
      <name val="ＭＳ Ｐゴシック"/>
      <b val="1"/>
      <color rgb="002C3E50"/>
      <sz val="12"/>
    </font>
    <font>
      <name val="ＭＳ Ｐゴシック"/>
      <b val="1"/>
      <color rgb="002C3E50"/>
      <sz val="28"/>
    </font>
    <font>
      <name val="ＭＳ Ｐゴシック"/>
      <color rgb="00000000"/>
      <sz val="11"/>
    </font>
    <font>
      <name val="ＭＳ Ｐゴシック"/>
      <color rgb="00000000"/>
      <sz val="10"/>
    </font>
    <font>
      <name val="ＭＳ Ｐゴシック"/>
      <b val="1"/>
      <color rgb="00000000"/>
      <sz val="10"/>
    </font>
    <font>
      <name val="ＭＳ Ｐゴシック"/>
      <color rgb="00000000"/>
      <sz val="9"/>
    </font>
    <font>
      <name val="ＭＳ Ｐゴシック"/>
      <b val="1"/>
      <color rgb="002C3E50"/>
      <sz val="16"/>
    </font>
    <font>
      <name val="ＭＳ Ｐゴシック"/>
      <b val="1"/>
      <color rgb="006F4E37"/>
      <sz val="24"/>
    </font>
    <font>
      <name val="ＭＳ Ｐゴシック"/>
      <color rgb="006F4E37"/>
      <sz val="10"/>
    </font>
    <font>
      <name val="ＭＳ Ｐゴシック"/>
      <b val="1"/>
      <color rgb="006F4E37"/>
      <sz val="11"/>
    </font>
    <font>
      <name val="ＭＳ Ｐゴシック"/>
      <b val="1"/>
      <color rgb="006F4E37"/>
      <sz val="12"/>
    </font>
    <font>
      <name val="ＭＳ Ｐゴシック"/>
      <b val="1"/>
      <color rgb="006F4E37"/>
      <sz val="28"/>
    </font>
    <font>
      <name val="ＭＳ Ｐゴシック"/>
      <b val="1"/>
      <color rgb="006F4E37"/>
      <sz val="16"/>
    </font>
    <font>
      <name val="ＭＳ Ｐゴシック"/>
      <b val="1"/>
      <color rgb="008B4513"/>
      <sz val="24"/>
    </font>
    <font>
      <name val="ＭＳ Ｐゴシック"/>
      <color rgb="008B4513"/>
      <sz val="10"/>
    </font>
    <font>
      <name val="ＭＳ Ｐゴシック"/>
      <b val="1"/>
      <color rgb="008B4513"/>
      <sz val="11"/>
    </font>
    <font>
      <name val="ＭＳ Ｐゴシック"/>
      <b val="1"/>
      <color rgb="008B4513"/>
      <sz val="12"/>
    </font>
    <font>
      <name val="ＭＳ Ｐゴシック"/>
      <b val="1"/>
      <color rgb="008B4513"/>
      <sz val="28"/>
    </font>
    <font>
      <name val="ＭＳ Ｐゴシック"/>
      <b val="1"/>
      <color rgb="008B4513"/>
      <sz val="16"/>
    </font>
    <font>
      <name val="ＭＳ Ｐゴシック"/>
      <b val="1"/>
      <color rgb="00ECF0F1"/>
      <sz val="24"/>
    </font>
    <font>
      <name val="ＭＳ Ｐゴシック"/>
      <color rgb="00ECF0F1"/>
      <sz val="10"/>
    </font>
    <font>
      <name val="ＭＳ Ｐゴシック"/>
      <b val="1"/>
      <color rgb="00ECF0F1"/>
      <sz val="11"/>
    </font>
    <font>
      <name val="ＭＳ Ｐゴシック"/>
      <b val="1"/>
      <color rgb="00ECF0F1"/>
      <sz val="12"/>
    </font>
    <font>
      <name val="ＭＳ Ｐゴシック"/>
      <b val="1"/>
      <color rgb="00ECF0F1"/>
      <sz val="28"/>
    </font>
    <font>
      <name val="ＭＳ Ｐゴシック"/>
      <b val="1"/>
      <color rgb="00ECF0F1"/>
      <sz val="16"/>
    </font>
    <font>
      <name val="ＭＳ Ｐゴシック"/>
      <b val="1"/>
      <color rgb="00AD1457"/>
      <sz val="24"/>
    </font>
    <font>
      <name val="ＭＳ Ｐゴシック"/>
      <color rgb="00AD1457"/>
      <sz val="10"/>
    </font>
    <font>
      <name val="ＭＳ Ｐゴシック"/>
      <b val="1"/>
      <color rgb="00AD1457"/>
      <sz val="11"/>
    </font>
    <font>
      <name val="ＭＳ Ｐゴシック"/>
      <b val="1"/>
      <color rgb="00AD1457"/>
      <sz val="12"/>
    </font>
    <font>
      <name val="ＭＳ Ｐゴシック"/>
      <b val="1"/>
      <color rgb="00AD1457"/>
      <sz val="28"/>
    </font>
    <font>
      <name val="ＭＳ Ｐゴシック"/>
      <b val="1"/>
      <color rgb="00AD1457"/>
      <sz val="16"/>
    </font>
    <font>
      <name val="ＭＳ Ｐゴシック"/>
      <b val="1"/>
      <color rgb="002E7D32"/>
      <sz val="24"/>
    </font>
    <font>
      <name val="ＭＳ Ｐゴシック"/>
      <color rgb="002E7D32"/>
      <sz val="10"/>
    </font>
    <font>
      <name val="ＭＳ Ｐゴシック"/>
      <b val="1"/>
      <color rgb="002E7D32"/>
      <sz val="11"/>
    </font>
    <font>
      <name val="ＭＳ Ｐゴシック"/>
      <b val="1"/>
      <color rgb="002E7D32"/>
      <sz val="12"/>
    </font>
    <font>
      <name val="ＭＳ Ｐゴシック"/>
      <b val="1"/>
      <color rgb="002E7D32"/>
      <sz val="28"/>
    </font>
    <font>
      <name val="ＭＳ Ｐゴシック"/>
      <b val="1"/>
      <color rgb="002E7D32"/>
      <sz val="16"/>
    </font>
    <font>
      <name val="ＭＳ Ｐゴシック"/>
      <b val="1"/>
      <color rgb="001565C0"/>
      <sz val="24"/>
    </font>
    <font>
      <name val="ＭＳ Ｐゴシック"/>
      <color rgb="001565C0"/>
      <sz val="10"/>
    </font>
    <font>
      <name val="ＭＳ Ｐゴシック"/>
      <b val="1"/>
      <color rgb="001565C0"/>
      <sz val="11"/>
    </font>
    <font>
      <name val="ＭＳ Ｐゴシック"/>
      <b val="1"/>
      <color rgb="001565C0"/>
      <sz val="12"/>
    </font>
    <font>
      <name val="ＭＳ Ｐゴシック"/>
      <b val="1"/>
      <color rgb="001565C0"/>
      <sz val="28"/>
    </font>
    <font>
      <name val="ＭＳ Ｐゴシック"/>
      <b val="1"/>
      <color rgb="001565C0"/>
      <sz val="16"/>
    </font>
    <font>
      <name val="ＭＳ Ｐゴシック"/>
      <b val="1"/>
      <color rgb="00BF9000"/>
      <sz val="24"/>
    </font>
    <font>
      <name val="ＭＳ Ｐゴシック"/>
      <color rgb="00BF9000"/>
      <sz val="10"/>
    </font>
    <font>
      <name val="ＭＳ Ｐゴシック"/>
      <b val="1"/>
      <color rgb="00BF9000"/>
      <sz val="11"/>
    </font>
    <font>
      <name val="ＭＳ Ｐゴシック"/>
      <b val="1"/>
      <color rgb="00BF9000"/>
      <sz val="12"/>
    </font>
    <font>
      <name val="ＭＳ Ｐゴシック"/>
      <b val="1"/>
      <color rgb="00BF9000"/>
      <sz val="28"/>
    </font>
    <font>
      <name val="ＭＳ Ｐゴシック"/>
      <b val="1"/>
      <color rgb="00BF9000"/>
      <sz val="16"/>
    </font>
    <font>
      <name val="ＭＳ Ｐゴシック"/>
      <b val="1"/>
      <color rgb="00E91E63"/>
      <sz val="24"/>
    </font>
    <font>
      <name val="ＭＳ Ｐゴシック"/>
      <color rgb="00E91E63"/>
      <sz val="10"/>
    </font>
    <font>
      <name val="ＭＳ Ｐゴシック"/>
      <b val="1"/>
      <color rgb="00E91E63"/>
      <sz val="11"/>
    </font>
    <font>
      <name val="ＭＳ Ｐゴシック"/>
      <b val="1"/>
      <color rgb="00E91E63"/>
      <sz val="12"/>
    </font>
    <font>
      <name val="ＭＳ Ｐゴシック"/>
      <b val="1"/>
      <color rgb="00E91E63"/>
      <sz val="28"/>
    </font>
    <font>
      <name val="ＭＳ Ｐゴシック"/>
      <b val="1"/>
      <color rgb="00E91E63"/>
      <sz val="16"/>
    </font>
    <font>
      <name val="ＭＳ Ｐゴシック"/>
      <b val="1"/>
      <color rgb="00424242"/>
      <sz val="24"/>
    </font>
    <font>
      <name val="ＭＳ Ｐゴシック"/>
      <color rgb="00424242"/>
      <sz val="10"/>
    </font>
    <font>
      <name val="ＭＳ Ｐゴシック"/>
      <b val="1"/>
      <color rgb="00424242"/>
      <sz val="11"/>
    </font>
    <font>
      <name val="ＭＳ Ｐゴシック"/>
      <b val="1"/>
      <color rgb="00424242"/>
      <sz val="12"/>
    </font>
    <font>
      <name val="ＭＳ Ｐゴシック"/>
      <b val="1"/>
      <color rgb="00424242"/>
      <sz val="28"/>
    </font>
    <font>
      <name val="ＭＳ Ｐゴシック"/>
      <b val="1"/>
      <color rgb="00424242"/>
      <sz val="16"/>
    </font>
    <font>
      <name val="ＭＳ Ｐゴシック"/>
      <b val="1"/>
      <color rgb="00FFFFFF"/>
      <sz val="11"/>
    </font>
    <font>
      <name val="ＭＳ Ｐゴシック"/>
      <b val="1"/>
      <color rgb="00000000"/>
      <sz val="12"/>
    </font>
    <font>
      <name val="ＭＳ Ｐゴシック"/>
      <color rgb="00000000"/>
      <sz val="10.5"/>
    </font>
  </fonts>
  <fills count="16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ECF0F1"/>
      </patternFill>
    </fill>
    <fill>
      <patternFill patternType="solid">
        <fgColor rgb="00FFFFFF"/>
      </patternFill>
    </fill>
    <fill>
      <patternFill patternType="solid">
        <fgColor rgb="00F4E4BC"/>
      </patternFill>
    </fill>
    <fill>
      <patternFill patternType="solid">
        <fgColor rgb="00F5F5DC"/>
      </patternFill>
    </fill>
    <fill>
      <patternFill patternType="solid">
        <fgColor rgb="002C3E50"/>
      </patternFill>
    </fill>
    <fill>
      <patternFill patternType="solid">
        <fgColor rgb="00FCE4EC"/>
      </patternFill>
    </fill>
    <fill>
      <patternFill patternType="solid">
        <fgColor rgb="00E8F5E9"/>
      </patternFill>
    </fill>
    <fill>
      <patternFill patternType="solid">
        <fgColor rgb="00E3F2FD"/>
      </patternFill>
    </fill>
    <fill>
      <patternFill patternType="solid">
        <fgColor rgb="00FFF8E1"/>
      </patternFill>
    </fill>
    <fill>
      <patternFill patternType="solid">
        <fgColor rgb="00FFEBEE"/>
      </patternFill>
    </fill>
    <fill>
      <patternFill patternType="solid">
        <fgColor rgb="00FAFAFA"/>
      </patternFill>
    </fill>
    <fill>
      <patternFill patternType="solid">
        <fgColor rgb="004A6FA5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13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3" fillId="0" borderId="0" pivotButton="0" quotePrefix="0" xfId="0"/>
    <xf numFmtId="0" fontId="4" fillId="3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7" fillId="0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9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6" fillId="0" borderId="0" pivotButton="0" quotePrefix="0" xfId="0"/>
    <xf numFmtId="0" fontId="11" fillId="0" borderId="0" applyAlignment="1" pivotButton="0" quotePrefix="0" xfId="0">
      <alignment horizontal="right" vertical="center" wrapText="1"/>
    </xf>
    <xf numFmtId="0" fontId="2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right" vertical="center" wrapText="1"/>
    </xf>
    <xf numFmtId="0" fontId="12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14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3" fillId="0" borderId="1" applyAlignment="1" pivotButton="0" quotePrefix="0" xfId="0">
      <alignment horizontal="center" vertical="center" wrapText="1"/>
    </xf>
    <xf numFmtId="0" fontId="15" fillId="5" borderId="0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center" vertical="center" wrapText="1"/>
    </xf>
    <xf numFmtId="0" fontId="17" fillId="5" borderId="0" applyAlignment="1" pivotButton="0" quotePrefix="0" xfId="0">
      <alignment horizontal="center" vertical="center" wrapText="1"/>
    </xf>
    <xf numFmtId="0" fontId="18" fillId="5" borderId="0" applyAlignment="1" pivotButton="0" quotePrefix="0" xfId="0">
      <alignment horizontal="center" vertical="center" wrapText="1"/>
    </xf>
    <xf numFmtId="0" fontId="19" fillId="4" borderId="0" applyAlignment="1" pivotButton="0" quotePrefix="0" xfId="0">
      <alignment horizontal="center" vertical="center" wrapText="1"/>
    </xf>
    <xf numFmtId="0" fontId="17" fillId="0" borderId="0" pivotButton="0" quotePrefix="0" xfId="0"/>
    <xf numFmtId="0" fontId="18" fillId="0" borderId="0" applyAlignment="1" pivotButton="0" quotePrefix="0" xfId="0">
      <alignment horizontal="right" vertical="center" wrapText="1"/>
    </xf>
    <xf numFmtId="0" fontId="12" fillId="5" borderId="0" applyAlignment="1" pivotButton="0" quotePrefix="0" xfId="0">
      <alignment horizontal="center" vertical="center" wrapText="1"/>
    </xf>
    <xf numFmtId="0" fontId="20" fillId="0" borderId="1" applyAlignment="1" pivotButton="0" quotePrefix="0" xfId="0">
      <alignment horizontal="center" vertical="center" wrapText="1"/>
    </xf>
    <xf numFmtId="0" fontId="21" fillId="6" borderId="0" applyAlignment="1" pivotButton="0" quotePrefix="0" xfId="0">
      <alignment horizontal="center" vertical="center" wrapText="1"/>
    </xf>
    <xf numFmtId="0" fontId="22" fillId="0" borderId="0" applyAlignment="1" pivotButton="0" quotePrefix="0" xfId="0">
      <alignment horizontal="center" vertical="center" wrapText="1"/>
    </xf>
    <xf numFmtId="0" fontId="23" fillId="6" borderId="0" applyAlignment="1" pivotButton="0" quotePrefix="0" xfId="0">
      <alignment horizontal="center" vertical="center" wrapText="1"/>
    </xf>
    <xf numFmtId="0" fontId="24" fillId="6" borderId="0" applyAlignment="1" pivotButton="0" quotePrefix="0" xfId="0">
      <alignment horizontal="center" vertical="center" wrapText="1"/>
    </xf>
    <xf numFmtId="0" fontId="25" fillId="4" borderId="0" applyAlignment="1" pivotButton="0" quotePrefix="0" xfId="0">
      <alignment horizontal="center" vertical="center" wrapText="1"/>
    </xf>
    <xf numFmtId="0" fontId="23" fillId="0" borderId="0" pivotButton="0" quotePrefix="0" xfId="0"/>
    <xf numFmtId="0" fontId="24" fillId="0" borderId="0" applyAlignment="1" pivotButton="0" quotePrefix="0" xfId="0">
      <alignment horizontal="right" vertical="center" wrapText="1"/>
    </xf>
    <xf numFmtId="0" fontId="12" fillId="6" borderId="0" applyAlignment="1" pivotButton="0" quotePrefix="0" xfId="0">
      <alignment horizontal="center" vertical="center" wrapText="1"/>
    </xf>
    <xf numFmtId="0" fontId="26" fillId="0" borderId="1" applyAlignment="1" pivotButton="0" quotePrefix="0" xfId="0">
      <alignment horizontal="center" vertical="center" wrapText="1"/>
    </xf>
    <xf numFmtId="0" fontId="27" fillId="7" borderId="0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center" vertical="center" wrapText="1"/>
    </xf>
    <xf numFmtId="0" fontId="29" fillId="7" borderId="0" applyAlignment="1" pivotButton="0" quotePrefix="0" xfId="0">
      <alignment horizontal="center" vertical="center" wrapText="1"/>
    </xf>
    <xf numFmtId="0" fontId="30" fillId="7" borderId="0" applyAlignment="1" pivotButton="0" quotePrefix="0" xfId="0">
      <alignment horizontal="center" vertical="center" wrapText="1"/>
    </xf>
    <xf numFmtId="0" fontId="31" fillId="4" borderId="0" applyAlignment="1" pivotButton="0" quotePrefix="0" xfId="0">
      <alignment horizontal="center" vertical="center" wrapText="1"/>
    </xf>
    <xf numFmtId="0" fontId="29" fillId="0" borderId="0" pivotButton="0" quotePrefix="0" xfId="0"/>
    <xf numFmtId="0" fontId="30" fillId="0" borderId="0" applyAlignment="1" pivotButton="0" quotePrefix="0" xfId="0">
      <alignment horizontal="right" vertical="center" wrapText="1"/>
    </xf>
    <xf numFmtId="0" fontId="12" fillId="7" borderId="0" applyAlignment="1" pivotButton="0" quotePrefix="0" xfId="0">
      <alignment horizontal="center" vertical="center" wrapText="1"/>
    </xf>
    <xf numFmtId="0" fontId="32" fillId="0" borderId="1" applyAlignment="1" pivotButton="0" quotePrefix="0" xfId="0">
      <alignment horizontal="center" vertical="center" wrapText="1"/>
    </xf>
    <xf numFmtId="0" fontId="33" fillId="8" borderId="0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center" vertical="center" wrapText="1"/>
    </xf>
    <xf numFmtId="0" fontId="35" fillId="8" borderId="0" applyAlignment="1" pivotButton="0" quotePrefix="0" xfId="0">
      <alignment horizontal="center" vertical="center" wrapText="1"/>
    </xf>
    <xf numFmtId="0" fontId="36" fillId="8" borderId="0" applyAlignment="1" pivotButton="0" quotePrefix="0" xfId="0">
      <alignment horizontal="center" vertical="center" wrapText="1"/>
    </xf>
    <xf numFmtId="0" fontId="37" fillId="4" borderId="0" applyAlignment="1" pivotButton="0" quotePrefix="0" xfId="0">
      <alignment horizontal="center" vertical="center" wrapText="1"/>
    </xf>
    <xf numFmtId="0" fontId="35" fillId="0" borderId="0" pivotButton="0" quotePrefix="0" xfId="0"/>
    <xf numFmtId="0" fontId="36" fillId="0" borderId="0" applyAlignment="1" pivotButton="0" quotePrefix="0" xfId="0">
      <alignment horizontal="right" vertical="center" wrapText="1"/>
    </xf>
    <xf numFmtId="0" fontId="12" fillId="8" borderId="0" applyAlignment="1" pivotButton="0" quotePrefix="0" xfId="0">
      <alignment horizontal="center" vertical="center" wrapText="1"/>
    </xf>
    <xf numFmtId="0" fontId="38" fillId="0" borderId="1" applyAlignment="1" pivotButton="0" quotePrefix="0" xfId="0">
      <alignment horizontal="center" vertical="center" wrapText="1"/>
    </xf>
    <xf numFmtId="0" fontId="39" fillId="9" borderId="0" applyAlignment="1" pivotButton="0" quotePrefix="0" xfId="0">
      <alignment horizontal="center" vertical="center" wrapText="1"/>
    </xf>
    <xf numFmtId="0" fontId="40" fillId="0" borderId="0" applyAlignment="1" pivotButton="0" quotePrefix="0" xfId="0">
      <alignment horizontal="center" vertical="center" wrapText="1"/>
    </xf>
    <xf numFmtId="0" fontId="41" fillId="9" borderId="0" applyAlignment="1" pivotButton="0" quotePrefix="0" xfId="0">
      <alignment horizontal="center" vertical="center" wrapText="1"/>
    </xf>
    <xf numFmtId="0" fontId="42" fillId="9" borderId="0" applyAlignment="1" pivotButton="0" quotePrefix="0" xfId="0">
      <alignment horizontal="center" vertical="center" wrapText="1"/>
    </xf>
    <xf numFmtId="0" fontId="43" fillId="4" borderId="0" applyAlignment="1" pivotButton="0" quotePrefix="0" xfId="0">
      <alignment horizontal="center" vertical="center" wrapText="1"/>
    </xf>
    <xf numFmtId="0" fontId="41" fillId="0" borderId="0" pivotButton="0" quotePrefix="0" xfId="0"/>
    <xf numFmtId="0" fontId="42" fillId="0" borderId="0" applyAlignment="1" pivotButton="0" quotePrefix="0" xfId="0">
      <alignment horizontal="right" vertical="center" wrapText="1"/>
    </xf>
    <xf numFmtId="0" fontId="12" fillId="9" borderId="0" applyAlignment="1" pivotButton="0" quotePrefix="0" xfId="0">
      <alignment horizontal="center" vertical="center" wrapText="1"/>
    </xf>
    <xf numFmtId="0" fontId="44" fillId="0" borderId="1" applyAlignment="1" pivotButton="0" quotePrefix="0" xfId="0">
      <alignment horizontal="center" vertical="center" wrapText="1"/>
    </xf>
    <xf numFmtId="0" fontId="45" fillId="10" borderId="0" applyAlignment="1" pivotButton="0" quotePrefix="0" xfId="0">
      <alignment horizontal="center" vertical="center" wrapText="1"/>
    </xf>
    <xf numFmtId="0" fontId="46" fillId="0" borderId="0" applyAlignment="1" pivotButton="0" quotePrefix="0" xfId="0">
      <alignment horizontal="center" vertical="center" wrapText="1"/>
    </xf>
    <xf numFmtId="0" fontId="47" fillId="10" borderId="0" applyAlignment="1" pivotButton="0" quotePrefix="0" xfId="0">
      <alignment horizontal="center" vertical="center" wrapText="1"/>
    </xf>
    <xf numFmtId="0" fontId="48" fillId="10" borderId="0" applyAlignment="1" pivotButton="0" quotePrefix="0" xfId="0">
      <alignment horizontal="center" vertical="center" wrapText="1"/>
    </xf>
    <xf numFmtId="0" fontId="49" fillId="4" borderId="0" applyAlignment="1" pivotButton="0" quotePrefix="0" xfId="0">
      <alignment horizontal="center" vertical="center" wrapText="1"/>
    </xf>
    <xf numFmtId="0" fontId="47" fillId="0" borderId="0" pivotButton="0" quotePrefix="0" xfId="0"/>
    <xf numFmtId="0" fontId="48" fillId="0" borderId="0" applyAlignment="1" pivotButton="0" quotePrefix="0" xfId="0">
      <alignment horizontal="right" vertical="center" wrapText="1"/>
    </xf>
    <xf numFmtId="0" fontId="12" fillId="10" borderId="0" applyAlignment="1" pivotButton="0" quotePrefix="0" xfId="0">
      <alignment horizontal="center" vertical="center" wrapText="1"/>
    </xf>
    <xf numFmtId="0" fontId="50" fillId="0" borderId="1" applyAlignment="1" pivotButton="0" quotePrefix="0" xfId="0">
      <alignment horizontal="center" vertical="center" wrapText="1"/>
    </xf>
    <xf numFmtId="0" fontId="51" fillId="11" borderId="0" applyAlignment="1" pivotButton="0" quotePrefix="0" xfId="0">
      <alignment horizontal="center" vertical="center" wrapText="1"/>
    </xf>
    <xf numFmtId="0" fontId="52" fillId="0" borderId="0" applyAlignment="1" pivotButton="0" quotePrefix="0" xfId="0">
      <alignment horizontal="center" vertical="center" wrapText="1"/>
    </xf>
    <xf numFmtId="0" fontId="53" fillId="11" borderId="0" applyAlignment="1" pivotButton="0" quotePrefix="0" xfId="0">
      <alignment horizontal="center" vertical="center" wrapText="1"/>
    </xf>
    <xf numFmtId="0" fontId="54" fillId="11" borderId="0" applyAlignment="1" pivotButton="0" quotePrefix="0" xfId="0">
      <alignment horizontal="center" vertical="center" wrapText="1"/>
    </xf>
    <xf numFmtId="0" fontId="55" fillId="4" borderId="0" applyAlignment="1" pivotButton="0" quotePrefix="0" xfId="0">
      <alignment horizontal="center" vertical="center" wrapText="1"/>
    </xf>
    <xf numFmtId="0" fontId="53" fillId="0" borderId="0" pivotButton="0" quotePrefix="0" xfId="0"/>
    <xf numFmtId="0" fontId="54" fillId="0" borderId="0" applyAlignment="1" pivotButton="0" quotePrefix="0" xfId="0">
      <alignment horizontal="right" vertical="center" wrapText="1"/>
    </xf>
    <xf numFmtId="0" fontId="12" fillId="11" borderId="0" applyAlignment="1" pivotButton="0" quotePrefix="0" xfId="0">
      <alignment horizontal="center" vertical="center" wrapText="1"/>
    </xf>
    <xf numFmtId="0" fontId="56" fillId="0" borderId="1" applyAlignment="1" pivotButton="0" quotePrefix="0" xfId="0">
      <alignment horizontal="center" vertical="center" wrapText="1"/>
    </xf>
    <xf numFmtId="0" fontId="57" fillId="12" borderId="0" applyAlignment="1" pivotButton="0" quotePrefix="0" xfId="0">
      <alignment horizontal="center" vertical="center" wrapText="1"/>
    </xf>
    <xf numFmtId="0" fontId="58" fillId="0" borderId="0" applyAlignment="1" pivotButton="0" quotePrefix="0" xfId="0">
      <alignment horizontal="center" vertical="center" wrapText="1"/>
    </xf>
    <xf numFmtId="0" fontId="59" fillId="12" borderId="0" applyAlignment="1" pivotButton="0" quotePrefix="0" xfId="0">
      <alignment horizontal="center" vertical="center" wrapText="1"/>
    </xf>
    <xf numFmtId="0" fontId="60" fillId="12" borderId="0" applyAlignment="1" pivotButton="0" quotePrefix="0" xfId="0">
      <alignment horizontal="center" vertical="center" wrapText="1"/>
    </xf>
    <xf numFmtId="0" fontId="61" fillId="4" borderId="0" applyAlignment="1" pivotButton="0" quotePrefix="0" xfId="0">
      <alignment horizontal="center" vertical="center" wrapText="1"/>
    </xf>
    <xf numFmtId="0" fontId="59" fillId="0" borderId="0" pivotButton="0" quotePrefix="0" xfId="0"/>
    <xf numFmtId="0" fontId="60" fillId="0" borderId="0" applyAlignment="1" pivotButton="0" quotePrefix="0" xfId="0">
      <alignment horizontal="right" vertical="center" wrapText="1"/>
    </xf>
    <xf numFmtId="0" fontId="12" fillId="12" borderId="0" applyAlignment="1" pivotButton="0" quotePrefix="0" xfId="0">
      <alignment horizontal="center" vertical="center" wrapText="1"/>
    </xf>
    <xf numFmtId="0" fontId="62" fillId="0" borderId="1" applyAlignment="1" pivotButton="0" quotePrefix="0" xfId="0">
      <alignment horizontal="center" vertical="center" wrapText="1"/>
    </xf>
    <xf numFmtId="0" fontId="63" fillId="13" borderId="0" applyAlignment="1" pivotButton="0" quotePrefix="0" xfId="0">
      <alignment horizontal="center" vertical="center" wrapText="1"/>
    </xf>
    <xf numFmtId="0" fontId="64" fillId="0" borderId="0" applyAlignment="1" pivotButton="0" quotePrefix="0" xfId="0">
      <alignment horizontal="center" vertical="center" wrapText="1"/>
    </xf>
    <xf numFmtId="0" fontId="65" fillId="13" borderId="0" applyAlignment="1" pivotButton="0" quotePrefix="0" xfId="0">
      <alignment horizontal="center" vertical="center" wrapText="1"/>
    </xf>
    <xf numFmtId="0" fontId="66" fillId="13" borderId="0" applyAlignment="1" pivotButton="0" quotePrefix="0" xfId="0">
      <alignment horizontal="center" vertical="center" wrapText="1"/>
    </xf>
    <xf numFmtId="0" fontId="67" fillId="4" borderId="0" applyAlignment="1" pivotButton="0" quotePrefix="0" xfId="0">
      <alignment horizontal="center" vertical="center" wrapText="1"/>
    </xf>
    <xf numFmtId="0" fontId="65" fillId="0" borderId="0" pivotButton="0" quotePrefix="0" xfId="0"/>
    <xf numFmtId="0" fontId="66" fillId="0" borderId="0" applyAlignment="1" pivotButton="0" quotePrefix="0" xfId="0">
      <alignment horizontal="right" vertical="center" wrapText="1"/>
    </xf>
    <xf numFmtId="0" fontId="12" fillId="13" borderId="0" applyAlignment="1" pivotButton="0" quotePrefix="0" xfId="0">
      <alignment horizontal="center" vertical="center" wrapText="1"/>
    </xf>
    <xf numFmtId="0" fontId="68" fillId="0" borderId="1" applyAlignment="1" pivotButton="0" quotePrefix="0" xfId="0">
      <alignment horizontal="center" vertical="center" wrapText="1"/>
    </xf>
    <xf numFmtId="0" fontId="69" fillId="14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165" fontId="11" fillId="0" borderId="1" applyAlignment="1" pivotButton="0" quotePrefix="0" xfId="0">
      <alignment horizontal="center" vertical="center" wrapText="1"/>
    </xf>
    <xf numFmtId="0" fontId="70" fillId="0" borderId="0" pivotButton="0" quotePrefix="0" xfId="0"/>
    <xf numFmtId="0" fontId="2" fillId="15" borderId="0" applyAlignment="1" pivotButton="0" quotePrefix="0" xfId="0">
      <alignment horizontal="right" vertical="center" wrapText="1"/>
    </xf>
    <xf numFmtId="165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70" fillId="0" borderId="0" applyAlignment="1" pivotButton="0" quotePrefix="0" xfId="0">
      <alignment horizontal="left" vertical="center" wrapText="1"/>
    </xf>
    <xf numFmtId="0" fontId="7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  <col width="36" customWidth="1" min="2" max="2"/>
  </cols>
  <sheetData>
    <row r="1">
      <c r="A1" s="1" t="inlineStr">
        <is>
          <t>領収書 設定パネル</t>
        </is>
      </c>
    </row>
    <row r="3">
      <c r="A3" s="2" t="inlineStr">
        <is>
          <t>店舗名</t>
        </is>
      </c>
      <c r="B3" s="3" t="inlineStr">
        <is>
          <t>カフェ・サンプル</t>
        </is>
      </c>
    </row>
    <row r="4">
      <c r="A4" s="2" t="inlineStr">
        <is>
          <t>店舗住所</t>
        </is>
      </c>
      <c r="B4" s="3" t="inlineStr">
        <is>
          <t>東京都渋谷区○○ 1-2-3</t>
        </is>
      </c>
    </row>
    <row r="5">
      <c r="A5" s="2" t="inlineStr">
        <is>
          <t>店舗電話</t>
        </is>
      </c>
      <c r="B5" s="3" t="inlineStr">
        <is>
          <t>03-0000-0000</t>
        </is>
      </c>
    </row>
    <row r="6">
      <c r="A6" s="2" t="inlineStr">
        <is>
          <t>店舗メール</t>
        </is>
      </c>
      <c r="B6" s="3" t="inlineStr">
        <is>
          <t>info@example.com</t>
        </is>
      </c>
    </row>
    <row r="7">
      <c r="A7" s="2" t="inlineStr">
        <is>
          <t>登録番号</t>
        </is>
      </c>
      <c r="B7" s="3" t="inlineStr">
        <is>
          <t>T1234567890123</t>
        </is>
      </c>
    </row>
    <row r="8">
      <c r="A8" s="2" t="inlineStr">
        <is>
          <t>発行担当者</t>
        </is>
      </c>
      <c r="B8" s="3" t="inlineStr">
        <is>
          <t>山田 太郎</t>
        </is>
      </c>
    </row>
    <row r="9">
      <c r="A9" s="2" t="inlineStr">
        <is>
          <t>開始連番</t>
        </is>
      </c>
      <c r="B9" s="3" t="inlineStr">
        <is>
          <t>0001</t>
        </is>
      </c>
    </row>
    <row r="10">
      <c r="A10" s="2" t="inlineStr">
        <is>
          <t>採番ルール（年月+連番）</t>
        </is>
      </c>
      <c r="B10" s="3">
        <f>TEXT(TODAY(),"yyyymm")&amp;"-"&amp;B8</f>
        <v/>
      </c>
    </row>
    <row r="12">
      <c r="A12" s="4" t="inlineStr">
        <is>
          <t>※ ここを編集すると全領収書シートに反映されます</t>
        </is>
      </c>
    </row>
  </sheetData>
  <mergeCells count="1">
    <mergeCell ref="A1:D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85" t="inlineStr">
        <is>
          <t>領　収　書</t>
        </is>
      </c>
    </row>
    <row r="2">
      <c r="A2" s="86" t="inlineStr">
        <is>
          <t>〜 ポップ・カラフル 〜</t>
        </is>
      </c>
    </row>
    <row r="4">
      <c r="A4" s="87" t="inlineStr">
        <is>
          <t>No.</t>
        </is>
      </c>
      <c r="B4">
        <f>設定!B11</f>
        <v/>
      </c>
      <c r="D4" s="87" t="inlineStr">
        <is>
          <t>日付</t>
        </is>
      </c>
      <c r="E4" s="8">
        <f>TODAY()</f>
        <v/>
      </c>
    </row>
    <row r="6">
      <c r="A6" s="87" t="inlineStr">
        <is>
          <t>宛名</t>
        </is>
      </c>
      <c r="B6" s="9" t="inlineStr">
        <is>
          <t>_____________________ 様</t>
        </is>
      </c>
    </row>
    <row r="8">
      <c r="A8" s="88" t="inlineStr">
        <is>
          <t>金　額</t>
        </is>
      </c>
    </row>
    <row r="9" ht="50" customHeight="1">
      <c r="A9" s="89" t="inlineStr">
        <is>
          <t>￥ _______________ -</t>
        </is>
      </c>
    </row>
    <row r="11">
      <c r="A11" s="87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90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91" t="inlineStr">
        <is>
          <t>¥___</t>
        </is>
      </c>
    </row>
    <row r="20">
      <c r="A20" s="90" t="inlineStr">
        <is>
          <t>【発行者】</t>
        </is>
      </c>
    </row>
    <row r="21">
      <c r="A21" s="92" t="inlineStr">
        <is>
          <t>店舗名</t>
        </is>
      </c>
      <c r="B21" s="18">
        <f>設定!B3</f>
        <v/>
      </c>
    </row>
    <row r="22">
      <c r="A22" s="92" t="inlineStr">
        <is>
          <t>住所</t>
        </is>
      </c>
      <c r="B22" s="18">
        <f>設定!B4</f>
        <v/>
      </c>
    </row>
    <row r="23">
      <c r="A23" s="92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92" t="inlineStr">
        <is>
          <t>登録番号</t>
        </is>
      </c>
      <c r="B24" s="18">
        <f>設定!B7</f>
        <v/>
      </c>
    </row>
    <row r="25">
      <c r="A25" s="92" t="inlineStr">
        <is>
          <t>担当者</t>
        </is>
      </c>
      <c r="B25" s="18">
        <f>設定!B8</f>
        <v/>
      </c>
    </row>
    <row r="27">
      <c r="A27" s="93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94" t="inlineStr">
        <is>
          <t>領　収　書</t>
        </is>
      </c>
    </row>
    <row r="2">
      <c r="A2" s="95" t="inlineStr">
        <is>
          <t>〜 レシート・極小 〜</t>
        </is>
      </c>
    </row>
    <row r="4">
      <c r="A4" s="96" t="inlineStr">
        <is>
          <t>No.</t>
        </is>
      </c>
      <c r="B4">
        <f>設定!B11</f>
        <v/>
      </c>
      <c r="D4" s="96" t="inlineStr">
        <is>
          <t>日付</t>
        </is>
      </c>
      <c r="E4" s="8">
        <f>TODAY()</f>
        <v/>
      </c>
    </row>
    <row r="6">
      <c r="A6" s="96" t="inlineStr">
        <is>
          <t>宛名</t>
        </is>
      </c>
      <c r="B6" s="9" t="inlineStr">
        <is>
          <t>_____________________ 様</t>
        </is>
      </c>
    </row>
    <row r="8">
      <c r="A8" s="97" t="inlineStr">
        <is>
          <t>金　額</t>
        </is>
      </c>
    </row>
    <row r="9" ht="50" customHeight="1">
      <c r="A9" s="98" t="inlineStr">
        <is>
          <t>￥ _______________ -</t>
        </is>
      </c>
    </row>
    <row r="11">
      <c r="A11" s="96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99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100" t="inlineStr">
        <is>
          <t>¥___</t>
        </is>
      </c>
    </row>
    <row r="20">
      <c r="A20" s="99" t="inlineStr">
        <is>
          <t>【発行者】</t>
        </is>
      </c>
    </row>
    <row r="21">
      <c r="A21" s="101" t="inlineStr">
        <is>
          <t>店舗名</t>
        </is>
      </c>
      <c r="B21" s="18">
        <f>設定!B3</f>
        <v/>
      </c>
    </row>
    <row r="22">
      <c r="A22" s="101" t="inlineStr">
        <is>
          <t>住所</t>
        </is>
      </c>
      <c r="B22" s="18">
        <f>設定!B4</f>
        <v/>
      </c>
    </row>
    <row r="23">
      <c r="A23" s="101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101" t="inlineStr">
        <is>
          <t>登録番号</t>
        </is>
      </c>
      <c r="B24" s="18">
        <f>設定!B7</f>
        <v/>
      </c>
    </row>
    <row r="25">
      <c r="A25" s="101" t="inlineStr">
        <is>
          <t>担当者</t>
        </is>
      </c>
      <c r="B25" s="18">
        <f>設定!B8</f>
        <v/>
      </c>
    </row>
    <row r="27">
      <c r="A27" s="102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5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4" customWidth="1" min="4" max="4"/>
    <col width="24" customWidth="1" min="5" max="5"/>
    <col width="16" customWidth="1" min="6" max="6"/>
    <col width="18" customWidth="1" min="7" max="7"/>
  </cols>
  <sheetData>
    <row r="1">
      <c r="A1" s="1" t="inlineStr">
        <is>
          <t>領収書台帳（自動連番）</t>
        </is>
      </c>
    </row>
    <row r="3">
      <c r="A3" s="103" t="inlineStr">
        <is>
          <t>No.</t>
        </is>
      </c>
      <c r="B3" s="103" t="inlineStr">
        <is>
          <t>発行日</t>
        </is>
      </c>
      <c r="C3" s="103" t="inlineStr">
        <is>
          <t>宛先</t>
        </is>
      </c>
      <c r="D3" s="103" t="inlineStr">
        <is>
          <t>金額</t>
        </is>
      </c>
      <c r="E3" s="103" t="inlineStr">
        <is>
          <t>但し書き</t>
        </is>
      </c>
      <c r="F3" s="103" t="inlineStr">
        <is>
          <t>デザイン</t>
        </is>
      </c>
      <c r="G3" s="103" t="inlineStr">
        <is>
          <t>備考</t>
        </is>
      </c>
    </row>
    <row r="4">
      <c r="A4" s="104">
        <f>TEXT(TODAY(),"yyyymm")&amp;"-"&amp;TEXT(1,"0000")</f>
        <v/>
      </c>
      <c r="B4" s="104" t="n"/>
      <c r="C4" s="104" t="n"/>
      <c r="D4" s="105" t="n"/>
      <c r="E4" s="104" t="n"/>
      <c r="F4" s="104" t="n"/>
      <c r="G4" s="104" t="n"/>
    </row>
    <row r="5">
      <c r="A5" s="104">
        <f>TEXT(TODAY(),"yyyymm")&amp;"-"&amp;TEXT(2,"0000")</f>
        <v/>
      </c>
      <c r="B5" s="104" t="n"/>
      <c r="C5" s="104" t="n"/>
      <c r="D5" s="105" t="n"/>
      <c r="E5" s="104" t="n"/>
      <c r="F5" s="104" t="n"/>
      <c r="G5" s="104" t="n"/>
    </row>
    <row r="6">
      <c r="A6" s="104">
        <f>TEXT(TODAY(),"yyyymm")&amp;"-"&amp;TEXT(3,"0000")</f>
        <v/>
      </c>
      <c r="B6" s="104" t="n"/>
      <c r="C6" s="104" t="n"/>
      <c r="D6" s="105" t="n"/>
      <c r="E6" s="104" t="n"/>
      <c r="F6" s="104" t="n"/>
      <c r="G6" s="104" t="n"/>
    </row>
    <row r="7">
      <c r="A7" s="104">
        <f>TEXT(TODAY(),"yyyymm")&amp;"-"&amp;TEXT(4,"0000")</f>
        <v/>
      </c>
      <c r="B7" s="104" t="n"/>
      <c r="C7" s="104" t="n"/>
      <c r="D7" s="105" t="n"/>
      <c r="E7" s="104" t="n"/>
      <c r="F7" s="104" t="n"/>
      <c r="G7" s="104" t="n"/>
    </row>
    <row r="8">
      <c r="A8" s="104">
        <f>TEXT(TODAY(),"yyyymm")&amp;"-"&amp;TEXT(5,"0000")</f>
        <v/>
      </c>
      <c r="B8" s="104" t="n"/>
      <c r="C8" s="104" t="n"/>
      <c r="D8" s="105" t="n"/>
      <c r="E8" s="104" t="n"/>
      <c r="F8" s="104" t="n"/>
      <c r="G8" s="104" t="n"/>
    </row>
    <row r="9">
      <c r="A9" s="104">
        <f>TEXT(TODAY(),"yyyymm")&amp;"-"&amp;TEXT(6,"0000")</f>
        <v/>
      </c>
      <c r="B9" s="104" t="n"/>
      <c r="C9" s="104" t="n"/>
      <c r="D9" s="105" t="n"/>
      <c r="E9" s="104" t="n"/>
      <c r="F9" s="104" t="n"/>
      <c r="G9" s="104" t="n"/>
    </row>
    <row r="10">
      <c r="A10" s="104">
        <f>TEXT(TODAY(),"yyyymm")&amp;"-"&amp;TEXT(7,"0000")</f>
        <v/>
      </c>
      <c r="B10" s="104" t="n"/>
      <c r="C10" s="104" t="n"/>
      <c r="D10" s="105" t="n"/>
      <c r="E10" s="104" t="n"/>
      <c r="F10" s="104" t="n"/>
      <c r="G10" s="104" t="n"/>
    </row>
    <row r="11">
      <c r="A11" s="104">
        <f>TEXT(TODAY(),"yyyymm")&amp;"-"&amp;TEXT(8,"0000")</f>
        <v/>
      </c>
      <c r="B11" s="104" t="n"/>
      <c r="C11" s="104" t="n"/>
      <c r="D11" s="105" t="n"/>
      <c r="E11" s="104" t="n"/>
      <c r="F11" s="104" t="n"/>
      <c r="G11" s="104" t="n"/>
    </row>
    <row r="12">
      <c r="A12" s="104">
        <f>TEXT(TODAY(),"yyyymm")&amp;"-"&amp;TEXT(9,"0000")</f>
        <v/>
      </c>
      <c r="B12" s="104" t="n"/>
      <c r="C12" s="104" t="n"/>
      <c r="D12" s="105" t="n"/>
      <c r="E12" s="104" t="n"/>
      <c r="F12" s="104" t="n"/>
      <c r="G12" s="104" t="n"/>
    </row>
    <row r="13">
      <c r="A13" s="104">
        <f>TEXT(TODAY(),"yyyymm")&amp;"-"&amp;TEXT(10,"0000")</f>
        <v/>
      </c>
      <c r="B13" s="104" t="n"/>
      <c r="C13" s="104" t="n"/>
      <c r="D13" s="105" t="n"/>
      <c r="E13" s="104" t="n"/>
      <c r="F13" s="104" t="n"/>
      <c r="G13" s="104" t="n"/>
    </row>
    <row r="14">
      <c r="A14" s="104">
        <f>TEXT(TODAY(),"yyyymm")&amp;"-"&amp;TEXT(11,"0000")</f>
        <v/>
      </c>
      <c r="B14" s="104" t="n"/>
      <c r="C14" s="104" t="n"/>
      <c r="D14" s="105" t="n"/>
      <c r="E14" s="104" t="n"/>
      <c r="F14" s="104" t="n"/>
      <c r="G14" s="104" t="n"/>
    </row>
    <row r="15">
      <c r="A15" s="104">
        <f>TEXT(TODAY(),"yyyymm")&amp;"-"&amp;TEXT(12,"0000")</f>
        <v/>
      </c>
      <c r="B15" s="104" t="n"/>
      <c r="C15" s="104" t="n"/>
      <c r="D15" s="105" t="n"/>
      <c r="E15" s="104" t="n"/>
      <c r="F15" s="104" t="n"/>
      <c r="G15" s="104" t="n"/>
    </row>
    <row r="16">
      <c r="A16" s="104">
        <f>TEXT(TODAY(),"yyyymm")&amp;"-"&amp;TEXT(13,"0000")</f>
        <v/>
      </c>
      <c r="B16" s="104" t="n"/>
      <c r="C16" s="104" t="n"/>
      <c r="D16" s="105" t="n"/>
      <c r="E16" s="104" t="n"/>
      <c r="F16" s="104" t="n"/>
      <c r="G16" s="104" t="n"/>
    </row>
    <row r="17">
      <c r="A17" s="104">
        <f>TEXT(TODAY(),"yyyymm")&amp;"-"&amp;TEXT(14,"0000")</f>
        <v/>
      </c>
      <c r="B17" s="104" t="n"/>
      <c r="C17" s="104" t="n"/>
      <c r="D17" s="105" t="n"/>
      <c r="E17" s="104" t="n"/>
      <c r="F17" s="104" t="n"/>
      <c r="G17" s="104" t="n"/>
    </row>
    <row r="18">
      <c r="A18" s="104">
        <f>TEXT(TODAY(),"yyyymm")&amp;"-"&amp;TEXT(15,"0000")</f>
        <v/>
      </c>
      <c r="B18" s="104" t="n"/>
      <c r="C18" s="104" t="n"/>
      <c r="D18" s="105" t="n"/>
      <c r="E18" s="104" t="n"/>
      <c r="F18" s="104" t="n"/>
      <c r="G18" s="104" t="n"/>
    </row>
    <row r="19">
      <c r="A19" s="104">
        <f>TEXT(TODAY(),"yyyymm")&amp;"-"&amp;TEXT(16,"0000")</f>
        <v/>
      </c>
      <c r="B19" s="104" t="n"/>
      <c r="C19" s="104" t="n"/>
      <c r="D19" s="105" t="n"/>
      <c r="E19" s="104" t="n"/>
      <c r="F19" s="104" t="n"/>
      <c r="G19" s="104" t="n"/>
    </row>
    <row r="20">
      <c r="A20" s="104">
        <f>TEXT(TODAY(),"yyyymm")&amp;"-"&amp;TEXT(17,"0000")</f>
        <v/>
      </c>
      <c r="B20" s="104" t="n"/>
      <c r="C20" s="104" t="n"/>
      <c r="D20" s="105" t="n"/>
      <c r="E20" s="104" t="n"/>
      <c r="F20" s="104" t="n"/>
      <c r="G20" s="104" t="n"/>
    </row>
    <row r="21">
      <c r="A21" s="104">
        <f>TEXT(TODAY(),"yyyymm")&amp;"-"&amp;TEXT(18,"0000")</f>
        <v/>
      </c>
      <c r="B21" s="104" t="n"/>
      <c r="C21" s="104" t="n"/>
      <c r="D21" s="105" t="n"/>
      <c r="E21" s="104" t="n"/>
      <c r="F21" s="104" t="n"/>
      <c r="G21" s="104" t="n"/>
    </row>
    <row r="22">
      <c r="A22" s="104">
        <f>TEXT(TODAY(),"yyyymm")&amp;"-"&amp;TEXT(19,"0000")</f>
        <v/>
      </c>
      <c r="B22" s="104" t="n"/>
      <c r="C22" s="104" t="n"/>
      <c r="D22" s="105" t="n"/>
      <c r="E22" s="104" t="n"/>
      <c r="F22" s="104" t="n"/>
      <c r="G22" s="104" t="n"/>
    </row>
    <row r="23">
      <c r="A23" s="104">
        <f>TEXT(TODAY(),"yyyymm")&amp;"-"&amp;TEXT(20,"0000")</f>
        <v/>
      </c>
      <c r="B23" s="104" t="n"/>
      <c r="C23" s="104" t="n"/>
      <c r="D23" s="105" t="n"/>
      <c r="E23" s="104" t="n"/>
      <c r="F23" s="104" t="n"/>
      <c r="G23" s="104" t="n"/>
    </row>
    <row r="24">
      <c r="A24" s="104">
        <f>TEXT(TODAY(),"yyyymm")&amp;"-"&amp;TEXT(21,"0000")</f>
        <v/>
      </c>
      <c r="B24" s="104" t="n"/>
      <c r="C24" s="104" t="n"/>
      <c r="D24" s="105" t="n"/>
      <c r="E24" s="104" t="n"/>
      <c r="F24" s="104" t="n"/>
      <c r="G24" s="104" t="n"/>
    </row>
    <row r="25">
      <c r="A25" s="104">
        <f>TEXT(TODAY(),"yyyymm")&amp;"-"&amp;TEXT(22,"0000")</f>
        <v/>
      </c>
      <c r="B25" s="104" t="n"/>
      <c r="C25" s="104" t="n"/>
      <c r="D25" s="105" t="n"/>
      <c r="E25" s="104" t="n"/>
      <c r="F25" s="104" t="n"/>
      <c r="G25" s="104" t="n"/>
    </row>
    <row r="26">
      <c r="A26" s="104">
        <f>TEXT(TODAY(),"yyyymm")&amp;"-"&amp;TEXT(23,"0000")</f>
        <v/>
      </c>
      <c r="B26" s="104" t="n"/>
      <c r="C26" s="104" t="n"/>
      <c r="D26" s="105" t="n"/>
      <c r="E26" s="104" t="n"/>
      <c r="F26" s="104" t="n"/>
      <c r="G26" s="104" t="n"/>
    </row>
    <row r="27">
      <c r="A27" s="104">
        <f>TEXT(TODAY(),"yyyymm")&amp;"-"&amp;TEXT(24,"0000")</f>
        <v/>
      </c>
      <c r="B27" s="104" t="n"/>
      <c r="C27" s="104" t="n"/>
      <c r="D27" s="105" t="n"/>
      <c r="E27" s="104" t="n"/>
      <c r="F27" s="104" t="n"/>
      <c r="G27" s="104" t="n"/>
    </row>
    <row r="28">
      <c r="A28" s="104">
        <f>TEXT(TODAY(),"yyyymm")&amp;"-"&amp;TEXT(25,"0000")</f>
        <v/>
      </c>
      <c r="B28" s="104" t="n"/>
      <c r="C28" s="104" t="n"/>
      <c r="D28" s="105" t="n"/>
      <c r="E28" s="104" t="n"/>
      <c r="F28" s="104" t="n"/>
      <c r="G28" s="104" t="n"/>
    </row>
    <row r="29">
      <c r="A29" s="104">
        <f>TEXT(TODAY(),"yyyymm")&amp;"-"&amp;TEXT(26,"0000")</f>
        <v/>
      </c>
      <c r="B29" s="104" t="n"/>
      <c r="C29" s="104" t="n"/>
      <c r="D29" s="105" t="n"/>
      <c r="E29" s="104" t="n"/>
      <c r="F29" s="104" t="n"/>
      <c r="G29" s="104" t="n"/>
    </row>
    <row r="30">
      <c r="A30" s="104">
        <f>TEXT(TODAY(),"yyyymm")&amp;"-"&amp;TEXT(27,"0000")</f>
        <v/>
      </c>
      <c r="B30" s="104" t="n"/>
      <c r="C30" s="104" t="n"/>
      <c r="D30" s="105" t="n"/>
      <c r="E30" s="104" t="n"/>
      <c r="F30" s="104" t="n"/>
      <c r="G30" s="104" t="n"/>
    </row>
    <row r="31">
      <c r="A31" s="104">
        <f>TEXT(TODAY(),"yyyymm")&amp;"-"&amp;TEXT(28,"0000")</f>
        <v/>
      </c>
      <c r="B31" s="104" t="n"/>
      <c r="C31" s="104" t="n"/>
      <c r="D31" s="105" t="n"/>
      <c r="E31" s="104" t="n"/>
      <c r="F31" s="104" t="n"/>
      <c r="G31" s="104" t="n"/>
    </row>
    <row r="32">
      <c r="A32" s="104">
        <f>TEXT(TODAY(),"yyyymm")&amp;"-"&amp;TEXT(29,"0000")</f>
        <v/>
      </c>
      <c r="B32" s="104" t="n"/>
      <c r="C32" s="104" t="n"/>
      <c r="D32" s="105" t="n"/>
      <c r="E32" s="104" t="n"/>
      <c r="F32" s="104" t="n"/>
      <c r="G32" s="104" t="n"/>
    </row>
    <row r="33">
      <c r="A33" s="104">
        <f>TEXT(TODAY(),"yyyymm")&amp;"-"&amp;TEXT(30,"0000")</f>
        <v/>
      </c>
      <c r="B33" s="104" t="n"/>
      <c r="C33" s="104" t="n"/>
      <c r="D33" s="105" t="n"/>
      <c r="E33" s="104" t="n"/>
      <c r="F33" s="104" t="n"/>
      <c r="G33" s="104" t="n"/>
    </row>
    <row r="34">
      <c r="A34" s="104">
        <f>TEXT(TODAY(),"yyyymm")&amp;"-"&amp;TEXT(31,"0000")</f>
        <v/>
      </c>
      <c r="B34" s="104" t="n"/>
      <c r="C34" s="104" t="n"/>
      <c r="D34" s="105" t="n"/>
      <c r="E34" s="104" t="n"/>
      <c r="F34" s="104" t="n"/>
      <c r="G34" s="104" t="n"/>
    </row>
    <row r="35">
      <c r="A35" s="104">
        <f>TEXT(TODAY(),"yyyymm")&amp;"-"&amp;TEXT(32,"0000")</f>
        <v/>
      </c>
      <c r="B35" s="104" t="n"/>
      <c r="C35" s="104" t="n"/>
      <c r="D35" s="105" t="n"/>
      <c r="E35" s="104" t="n"/>
      <c r="F35" s="104" t="n"/>
      <c r="G35" s="104" t="n"/>
    </row>
    <row r="36">
      <c r="A36" s="104">
        <f>TEXT(TODAY(),"yyyymm")&amp;"-"&amp;TEXT(33,"0000")</f>
        <v/>
      </c>
      <c r="B36" s="104" t="n"/>
      <c r="C36" s="104" t="n"/>
      <c r="D36" s="105" t="n"/>
      <c r="E36" s="104" t="n"/>
      <c r="F36" s="104" t="n"/>
      <c r="G36" s="104" t="n"/>
    </row>
    <row r="37">
      <c r="A37" s="104">
        <f>TEXT(TODAY(),"yyyymm")&amp;"-"&amp;TEXT(34,"0000")</f>
        <v/>
      </c>
      <c r="B37" s="104" t="n"/>
      <c r="C37" s="104" t="n"/>
      <c r="D37" s="105" t="n"/>
      <c r="E37" s="104" t="n"/>
      <c r="F37" s="104" t="n"/>
      <c r="G37" s="104" t="n"/>
    </row>
    <row r="38">
      <c r="A38" s="104">
        <f>TEXT(TODAY(),"yyyymm")&amp;"-"&amp;TEXT(35,"0000")</f>
        <v/>
      </c>
      <c r="B38" s="104" t="n"/>
      <c r="C38" s="104" t="n"/>
      <c r="D38" s="105" t="n"/>
      <c r="E38" s="104" t="n"/>
      <c r="F38" s="104" t="n"/>
      <c r="G38" s="104" t="n"/>
    </row>
    <row r="39">
      <c r="A39" s="104">
        <f>TEXT(TODAY(),"yyyymm")&amp;"-"&amp;TEXT(36,"0000")</f>
        <v/>
      </c>
      <c r="B39" s="104" t="n"/>
      <c r="C39" s="104" t="n"/>
      <c r="D39" s="105" t="n"/>
      <c r="E39" s="104" t="n"/>
      <c r="F39" s="104" t="n"/>
      <c r="G39" s="104" t="n"/>
    </row>
    <row r="40">
      <c r="A40" s="104">
        <f>TEXT(TODAY(),"yyyymm")&amp;"-"&amp;TEXT(37,"0000")</f>
        <v/>
      </c>
      <c r="B40" s="104" t="n"/>
      <c r="C40" s="104" t="n"/>
      <c r="D40" s="105" t="n"/>
      <c r="E40" s="104" t="n"/>
      <c r="F40" s="104" t="n"/>
      <c r="G40" s="104" t="n"/>
    </row>
    <row r="41">
      <c r="A41" s="104">
        <f>TEXT(TODAY(),"yyyymm")&amp;"-"&amp;TEXT(38,"0000")</f>
        <v/>
      </c>
      <c r="B41" s="104" t="n"/>
      <c r="C41" s="104" t="n"/>
      <c r="D41" s="105" t="n"/>
      <c r="E41" s="104" t="n"/>
      <c r="F41" s="104" t="n"/>
      <c r="G41" s="104" t="n"/>
    </row>
    <row r="42">
      <c r="A42" s="104">
        <f>TEXT(TODAY(),"yyyymm")&amp;"-"&amp;TEXT(39,"0000")</f>
        <v/>
      </c>
      <c r="B42" s="104" t="n"/>
      <c r="C42" s="104" t="n"/>
      <c r="D42" s="105" t="n"/>
      <c r="E42" s="104" t="n"/>
      <c r="F42" s="104" t="n"/>
      <c r="G42" s="104" t="n"/>
    </row>
    <row r="43">
      <c r="A43" s="104">
        <f>TEXT(TODAY(),"yyyymm")&amp;"-"&amp;TEXT(40,"0000")</f>
        <v/>
      </c>
      <c r="B43" s="104" t="n"/>
      <c r="C43" s="104" t="n"/>
      <c r="D43" s="105" t="n"/>
      <c r="E43" s="104" t="n"/>
      <c r="F43" s="104" t="n"/>
      <c r="G43" s="104" t="n"/>
    </row>
    <row r="44">
      <c r="A44" s="104">
        <f>TEXT(TODAY(),"yyyymm")&amp;"-"&amp;TEXT(41,"0000")</f>
        <v/>
      </c>
      <c r="B44" s="104" t="n"/>
      <c r="C44" s="104" t="n"/>
      <c r="D44" s="105" t="n"/>
      <c r="E44" s="104" t="n"/>
      <c r="F44" s="104" t="n"/>
      <c r="G44" s="104" t="n"/>
    </row>
    <row r="45">
      <c r="A45" s="104">
        <f>TEXT(TODAY(),"yyyymm")&amp;"-"&amp;TEXT(42,"0000")</f>
        <v/>
      </c>
      <c r="B45" s="104" t="n"/>
      <c r="C45" s="104" t="n"/>
      <c r="D45" s="105" t="n"/>
      <c r="E45" s="104" t="n"/>
      <c r="F45" s="104" t="n"/>
      <c r="G45" s="104" t="n"/>
    </row>
    <row r="46">
      <c r="A46" s="104">
        <f>TEXT(TODAY(),"yyyymm")&amp;"-"&amp;TEXT(43,"0000")</f>
        <v/>
      </c>
      <c r="B46" s="104" t="n"/>
      <c r="C46" s="104" t="n"/>
      <c r="D46" s="105" t="n"/>
      <c r="E46" s="104" t="n"/>
      <c r="F46" s="104" t="n"/>
      <c r="G46" s="104" t="n"/>
    </row>
    <row r="47">
      <c r="A47" s="104">
        <f>TEXT(TODAY(),"yyyymm")&amp;"-"&amp;TEXT(44,"0000")</f>
        <v/>
      </c>
      <c r="B47" s="104" t="n"/>
      <c r="C47" s="104" t="n"/>
      <c r="D47" s="105" t="n"/>
      <c r="E47" s="104" t="n"/>
      <c r="F47" s="104" t="n"/>
      <c r="G47" s="104" t="n"/>
    </row>
    <row r="48">
      <c r="A48" s="104">
        <f>TEXT(TODAY(),"yyyymm")&amp;"-"&amp;TEXT(45,"0000")</f>
        <v/>
      </c>
      <c r="B48" s="104" t="n"/>
      <c r="C48" s="104" t="n"/>
      <c r="D48" s="105" t="n"/>
      <c r="E48" s="104" t="n"/>
      <c r="F48" s="104" t="n"/>
      <c r="G48" s="104" t="n"/>
    </row>
    <row r="49">
      <c r="A49" s="104">
        <f>TEXT(TODAY(),"yyyymm")&amp;"-"&amp;TEXT(46,"0000")</f>
        <v/>
      </c>
      <c r="B49" s="104" t="n"/>
      <c r="C49" s="104" t="n"/>
      <c r="D49" s="105" t="n"/>
      <c r="E49" s="104" t="n"/>
      <c r="F49" s="104" t="n"/>
      <c r="G49" s="104" t="n"/>
    </row>
    <row r="50">
      <c r="A50" s="104">
        <f>TEXT(TODAY(),"yyyymm")&amp;"-"&amp;TEXT(47,"0000")</f>
        <v/>
      </c>
      <c r="B50" s="104" t="n"/>
      <c r="C50" s="104" t="n"/>
      <c r="D50" s="105" t="n"/>
      <c r="E50" s="104" t="n"/>
      <c r="F50" s="104" t="n"/>
      <c r="G50" s="104" t="n"/>
    </row>
    <row r="51">
      <c r="A51" s="104">
        <f>TEXT(TODAY(),"yyyymm")&amp;"-"&amp;TEXT(48,"0000")</f>
        <v/>
      </c>
      <c r="B51" s="104" t="n"/>
      <c r="C51" s="104" t="n"/>
      <c r="D51" s="105" t="n"/>
      <c r="E51" s="104" t="n"/>
      <c r="F51" s="104" t="n"/>
      <c r="G51" s="104" t="n"/>
    </row>
    <row r="52">
      <c r="A52" s="104">
        <f>TEXT(TODAY(),"yyyymm")&amp;"-"&amp;TEXT(49,"0000")</f>
        <v/>
      </c>
      <c r="B52" s="104" t="n"/>
      <c r="C52" s="104" t="n"/>
      <c r="D52" s="105" t="n"/>
      <c r="E52" s="104" t="n"/>
      <c r="F52" s="104" t="n"/>
      <c r="G52" s="104" t="n"/>
    </row>
    <row r="53">
      <c r="A53" s="104">
        <f>TEXT(TODAY(),"yyyymm")&amp;"-"&amp;TEXT(50,"0000")</f>
        <v/>
      </c>
      <c r="B53" s="104" t="n"/>
      <c r="C53" s="104" t="n"/>
      <c r="D53" s="105" t="n"/>
      <c r="E53" s="104" t="n"/>
      <c r="F53" s="104" t="n"/>
      <c r="G53" s="104" t="n"/>
    </row>
    <row r="55">
      <c r="A55" s="106" t="inlineStr">
        <is>
          <t>集計</t>
        </is>
      </c>
    </row>
    <row r="56">
      <c r="A56" s="107" t="inlineStr">
        <is>
          <t>発行件数</t>
        </is>
      </c>
      <c r="B56">
        <f>COUNTA(B4:B53)</f>
        <v/>
      </c>
    </row>
    <row r="57">
      <c r="A57" s="107" t="inlineStr">
        <is>
          <t>合計金額</t>
        </is>
      </c>
      <c r="B57" s="108">
        <f>SUM(D4:D53)</f>
        <v/>
      </c>
    </row>
    <row r="58">
      <c r="A58" s="107" t="inlineStr">
        <is>
          <t>平均単価</t>
        </is>
      </c>
      <c r="B58" s="108">
        <f>IFERROR(AVERAGE(D4:D53),0)</f>
        <v/>
      </c>
    </row>
  </sheetData>
  <mergeCells count="1">
    <mergeCell ref="A1:G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109" t="inlineStr">
        <is>
          <t>領収書 おしゃれ完全版 使い方</t>
        </is>
      </c>
    </row>
    <row r="2">
      <c r="A2" s="110" t="inlineStr"/>
    </row>
    <row r="3">
      <c r="A3" s="110" t="inlineStr">
        <is>
          <t>1. 設定シートで店舗情報・登録番号を入力。全デザインに反映されます</t>
        </is>
      </c>
    </row>
    <row r="4">
      <c r="A4" s="110" t="inlineStr">
        <is>
          <t>2. Design01〜Design10 から業種に合うデザインを選択して印刷</t>
        </is>
      </c>
    </row>
    <row r="5">
      <c r="A5" s="110" t="inlineStr">
        <is>
          <t>3. 領収書台帳シートで発行履歴を管理。連番は年月＋4桁で自動採番</t>
        </is>
      </c>
    </row>
    <row r="6">
      <c r="A6" s="110" t="inlineStr">
        <is>
          <t>4. 5万円以上の領収書には収入印紙が必要（電子発行は不要）</t>
        </is>
      </c>
    </row>
    <row r="7">
      <c r="A7" s="110" t="inlineStr"/>
    </row>
    <row r="8">
      <c r="A8" s="111" t="inlineStr">
        <is>
          <t>【デザイン選択ガイド】</t>
        </is>
      </c>
    </row>
    <row r="9">
      <c r="A9" s="112" t="inlineStr">
        <is>
          <t>・Design01 シンプル: 法人取引・汎用</t>
        </is>
      </c>
    </row>
    <row r="10">
      <c r="A10" s="112" t="inlineStr">
        <is>
          <t>・Design02 カフェ: 飲食店・カフェ</t>
        </is>
      </c>
    </row>
    <row r="11">
      <c r="A11" s="112" t="inlineStr">
        <is>
          <t>・Design03 和風: 和食店・伝統工芸</t>
        </is>
      </c>
    </row>
    <row r="12">
      <c r="A12" s="112" t="inlineStr">
        <is>
          <t>・Design04 モダン: スタイリッシュ系</t>
        </is>
      </c>
    </row>
    <row r="13">
      <c r="A13" s="112" t="inlineStr">
        <is>
          <t>・Design05 ピンク: 美容室・サロン</t>
        </is>
      </c>
    </row>
    <row r="14">
      <c r="A14" s="112" t="inlineStr">
        <is>
          <t>・Design06 グリーン: オーガニック・ヘルス</t>
        </is>
      </c>
    </row>
    <row r="15">
      <c r="A15" s="112" t="inlineStr">
        <is>
          <t>・Design07 ブルー: ビジネス系</t>
        </is>
      </c>
    </row>
    <row r="16">
      <c r="A16" s="112" t="inlineStr">
        <is>
          <t>・Design08 ゴールド: 高級店</t>
        </is>
      </c>
    </row>
    <row r="17">
      <c r="A17" s="112" t="inlineStr">
        <is>
          <t>・Design09 ポップ: 子供向け・雑貨</t>
        </is>
      </c>
    </row>
    <row r="18">
      <c r="A18" s="112" t="inlineStr">
        <is>
          <t>・Design10 極小: レシート印刷</t>
        </is>
      </c>
    </row>
    <row r="19">
      <c r="A19" s="110" t="inlineStr"/>
    </row>
    <row r="20">
      <c r="A20" s="111" t="inlineStr">
        <is>
          <t>【インボイス対応】</t>
        </is>
      </c>
    </row>
    <row r="21">
      <c r="A21" s="110" t="inlineStr">
        <is>
          <t>設定シートのB7欄に適格請求書発行事業者の登録番号(T+13桁)を入力してください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5" t="inlineStr">
        <is>
          <t>領　収　書</t>
        </is>
      </c>
    </row>
    <row r="2">
      <c r="A2" s="6" t="inlineStr">
        <is>
          <t>〜 シンプル・モノクロ 〜</t>
        </is>
      </c>
    </row>
    <row r="4">
      <c r="A4" s="7" t="inlineStr">
        <is>
          <t>No.</t>
        </is>
      </c>
      <c r="B4">
        <f>設定!B11</f>
        <v/>
      </c>
      <c r="D4" s="7" t="inlineStr">
        <is>
          <t>日付</t>
        </is>
      </c>
      <c r="E4" s="8">
        <f>TODAY()</f>
        <v/>
      </c>
    </row>
    <row r="6">
      <c r="A6" s="7" t="inlineStr">
        <is>
          <t>宛名</t>
        </is>
      </c>
      <c r="B6" s="9" t="inlineStr">
        <is>
          <t>_____________________ 様</t>
        </is>
      </c>
    </row>
    <row r="8">
      <c r="A8" s="10" t="inlineStr">
        <is>
          <t>金　額</t>
        </is>
      </c>
    </row>
    <row r="9" ht="50" customHeight="1">
      <c r="A9" s="11" t="inlineStr">
        <is>
          <t>￥ _______________ -</t>
        </is>
      </c>
    </row>
    <row r="11">
      <c r="A11" s="7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13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16" t="inlineStr">
        <is>
          <t>¥___</t>
        </is>
      </c>
    </row>
    <row r="20">
      <c r="A20" s="13" t="inlineStr">
        <is>
          <t>【発行者】</t>
        </is>
      </c>
    </row>
    <row r="21">
      <c r="A21" s="17" t="inlineStr">
        <is>
          <t>店舗名</t>
        </is>
      </c>
      <c r="B21" s="18">
        <f>設定!B3</f>
        <v/>
      </c>
    </row>
    <row r="22">
      <c r="A22" s="17" t="inlineStr">
        <is>
          <t>住所</t>
        </is>
      </c>
      <c r="B22" s="18">
        <f>設定!B4</f>
        <v/>
      </c>
    </row>
    <row r="23">
      <c r="A23" s="17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17" t="inlineStr">
        <is>
          <t>登録番号</t>
        </is>
      </c>
      <c r="B24" s="18">
        <f>設定!B7</f>
        <v/>
      </c>
    </row>
    <row r="25">
      <c r="A25" s="17" t="inlineStr">
        <is>
          <t>担当者</t>
        </is>
      </c>
      <c r="B25" s="18">
        <f>設定!B8</f>
        <v/>
      </c>
    </row>
    <row r="27">
      <c r="A27" s="19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22" t="inlineStr">
        <is>
          <t>領　収　書</t>
        </is>
      </c>
    </row>
    <row r="2">
      <c r="A2" s="23" t="inlineStr">
        <is>
          <t>〜 カフェ・コーヒー系 〜</t>
        </is>
      </c>
    </row>
    <row r="4">
      <c r="A4" s="24" t="inlineStr">
        <is>
          <t>No.</t>
        </is>
      </c>
      <c r="B4">
        <f>設定!B11</f>
        <v/>
      </c>
      <c r="D4" s="24" t="inlineStr">
        <is>
          <t>日付</t>
        </is>
      </c>
      <c r="E4" s="8">
        <f>TODAY()</f>
        <v/>
      </c>
    </row>
    <row r="6">
      <c r="A6" s="24" t="inlineStr">
        <is>
          <t>宛名</t>
        </is>
      </c>
      <c r="B6" s="9" t="inlineStr">
        <is>
          <t>_____________________ 様</t>
        </is>
      </c>
    </row>
    <row r="8">
      <c r="A8" s="25" t="inlineStr">
        <is>
          <t>金　額</t>
        </is>
      </c>
    </row>
    <row r="9" ht="50" customHeight="1">
      <c r="A9" s="26" t="inlineStr">
        <is>
          <t>￥ _______________ -</t>
        </is>
      </c>
    </row>
    <row r="11">
      <c r="A11" s="24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27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28" t="inlineStr">
        <is>
          <t>¥___</t>
        </is>
      </c>
    </row>
    <row r="20">
      <c r="A20" s="27" t="inlineStr">
        <is>
          <t>【発行者】</t>
        </is>
      </c>
    </row>
    <row r="21">
      <c r="A21" s="29" t="inlineStr">
        <is>
          <t>店舗名</t>
        </is>
      </c>
      <c r="B21" s="18">
        <f>設定!B3</f>
        <v/>
      </c>
    </row>
    <row r="22">
      <c r="A22" s="29" t="inlineStr">
        <is>
          <t>住所</t>
        </is>
      </c>
      <c r="B22" s="18">
        <f>設定!B4</f>
        <v/>
      </c>
    </row>
    <row r="23">
      <c r="A23" s="29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29" t="inlineStr">
        <is>
          <t>登録番号</t>
        </is>
      </c>
      <c r="B24" s="18">
        <f>設定!B7</f>
        <v/>
      </c>
    </row>
    <row r="25">
      <c r="A25" s="29" t="inlineStr">
        <is>
          <t>担当者</t>
        </is>
      </c>
      <c r="B25" s="18">
        <f>設定!B8</f>
        <v/>
      </c>
    </row>
    <row r="27">
      <c r="A27" s="30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31" t="inlineStr">
        <is>
          <t>領　収　書</t>
        </is>
      </c>
    </row>
    <row r="2">
      <c r="A2" s="32" t="inlineStr">
        <is>
          <t>〜 和風・和食店 〜</t>
        </is>
      </c>
    </row>
    <row r="4">
      <c r="A4" s="33" t="inlineStr">
        <is>
          <t>No.</t>
        </is>
      </c>
      <c r="B4">
        <f>設定!B11</f>
        <v/>
      </c>
      <c r="D4" s="33" t="inlineStr">
        <is>
          <t>日付</t>
        </is>
      </c>
      <c r="E4" s="8">
        <f>TODAY()</f>
        <v/>
      </c>
    </row>
    <row r="6">
      <c r="A6" s="33" t="inlineStr">
        <is>
          <t>宛名</t>
        </is>
      </c>
      <c r="B6" s="9" t="inlineStr">
        <is>
          <t>_____________________ 様</t>
        </is>
      </c>
    </row>
    <row r="8">
      <c r="A8" s="34" t="inlineStr">
        <is>
          <t>金　額</t>
        </is>
      </c>
    </row>
    <row r="9" ht="50" customHeight="1">
      <c r="A9" s="35" t="inlineStr">
        <is>
          <t>￥ _______________ -</t>
        </is>
      </c>
    </row>
    <row r="11">
      <c r="A11" s="33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36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37" t="inlineStr">
        <is>
          <t>¥___</t>
        </is>
      </c>
    </row>
    <row r="20">
      <c r="A20" s="36" t="inlineStr">
        <is>
          <t>【発行者】</t>
        </is>
      </c>
    </row>
    <row r="21">
      <c r="A21" s="38" t="inlineStr">
        <is>
          <t>店舗名</t>
        </is>
      </c>
      <c r="B21" s="18">
        <f>設定!B3</f>
        <v/>
      </c>
    </row>
    <row r="22">
      <c r="A22" s="38" t="inlineStr">
        <is>
          <t>住所</t>
        </is>
      </c>
      <c r="B22" s="18">
        <f>設定!B4</f>
        <v/>
      </c>
    </row>
    <row r="23">
      <c r="A23" s="38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38" t="inlineStr">
        <is>
          <t>登録番号</t>
        </is>
      </c>
      <c r="B24" s="18">
        <f>設定!B7</f>
        <v/>
      </c>
    </row>
    <row r="25">
      <c r="A25" s="38" t="inlineStr">
        <is>
          <t>担当者</t>
        </is>
      </c>
      <c r="B25" s="18">
        <f>設定!B8</f>
        <v/>
      </c>
    </row>
    <row r="27">
      <c r="A27" s="39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40" t="inlineStr">
        <is>
          <t>領　収　書</t>
        </is>
      </c>
    </row>
    <row r="2">
      <c r="A2" s="41" t="inlineStr">
        <is>
          <t>〜 モダン・ネイビー 〜</t>
        </is>
      </c>
    </row>
    <row r="4">
      <c r="A4" s="42" t="inlineStr">
        <is>
          <t>No.</t>
        </is>
      </c>
      <c r="B4">
        <f>設定!B11</f>
        <v/>
      </c>
      <c r="D4" s="42" t="inlineStr">
        <is>
          <t>日付</t>
        </is>
      </c>
      <c r="E4" s="8">
        <f>TODAY()</f>
        <v/>
      </c>
    </row>
    <row r="6">
      <c r="A6" s="42" t="inlineStr">
        <is>
          <t>宛名</t>
        </is>
      </c>
      <c r="B6" s="9" t="inlineStr">
        <is>
          <t>_____________________ 様</t>
        </is>
      </c>
    </row>
    <row r="8">
      <c r="A8" s="43" t="inlineStr">
        <is>
          <t>金　額</t>
        </is>
      </c>
    </row>
    <row r="9" ht="50" customHeight="1">
      <c r="A9" s="44" t="inlineStr">
        <is>
          <t>￥ _______________ -</t>
        </is>
      </c>
    </row>
    <row r="11">
      <c r="A11" s="42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45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46" t="inlineStr">
        <is>
          <t>¥___</t>
        </is>
      </c>
    </row>
    <row r="20">
      <c r="A20" s="45" t="inlineStr">
        <is>
          <t>【発行者】</t>
        </is>
      </c>
    </row>
    <row r="21">
      <c r="A21" s="47" t="inlineStr">
        <is>
          <t>店舗名</t>
        </is>
      </c>
      <c r="B21" s="18">
        <f>設定!B3</f>
        <v/>
      </c>
    </row>
    <row r="22">
      <c r="A22" s="47" t="inlineStr">
        <is>
          <t>住所</t>
        </is>
      </c>
      <c r="B22" s="18">
        <f>設定!B4</f>
        <v/>
      </c>
    </row>
    <row r="23">
      <c r="A23" s="47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47" t="inlineStr">
        <is>
          <t>登録番号</t>
        </is>
      </c>
      <c r="B24" s="18">
        <f>設定!B7</f>
        <v/>
      </c>
    </row>
    <row r="25">
      <c r="A25" s="47" t="inlineStr">
        <is>
          <t>担当者</t>
        </is>
      </c>
      <c r="B25" s="18">
        <f>設定!B8</f>
        <v/>
      </c>
    </row>
    <row r="27">
      <c r="A27" s="48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49" t="inlineStr">
        <is>
          <t>領　収　書</t>
        </is>
      </c>
    </row>
    <row r="2">
      <c r="A2" s="50" t="inlineStr">
        <is>
          <t>〜 サロン・美容系 〜</t>
        </is>
      </c>
    </row>
    <row r="4">
      <c r="A4" s="51" t="inlineStr">
        <is>
          <t>No.</t>
        </is>
      </c>
      <c r="B4">
        <f>設定!B11</f>
        <v/>
      </c>
      <c r="D4" s="51" t="inlineStr">
        <is>
          <t>日付</t>
        </is>
      </c>
      <c r="E4" s="8">
        <f>TODAY()</f>
        <v/>
      </c>
    </row>
    <row r="6">
      <c r="A6" s="51" t="inlineStr">
        <is>
          <t>宛名</t>
        </is>
      </c>
      <c r="B6" s="9" t="inlineStr">
        <is>
          <t>_____________________ 様</t>
        </is>
      </c>
    </row>
    <row r="8">
      <c r="A8" s="52" t="inlineStr">
        <is>
          <t>金　額</t>
        </is>
      </c>
    </row>
    <row r="9" ht="50" customHeight="1">
      <c r="A9" s="53" t="inlineStr">
        <is>
          <t>￥ _______________ -</t>
        </is>
      </c>
    </row>
    <row r="11">
      <c r="A11" s="51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54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55" t="inlineStr">
        <is>
          <t>¥___</t>
        </is>
      </c>
    </row>
    <row r="20">
      <c r="A20" s="54" t="inlineStr">
        <is>
          <t>【発行者】</t>
        </is>
      </c>
    </row>
    <row r="21">
      <c r="A21" s="56" t="inlineStr">
        <is>
          <t>店舗名</t>
        </is>
      </c>
      <c r="B21" s="18">
        <f>設定!B3</f>
        <v/>
      </c>
    </row>
    <row r="22">
      <c r="A22" s="56" t="inlineStr">
        <is>
          <t>住所</t>
        </is>
      </c>
      <c r="B22" s="18">
        <f>設定!B4</f>
        <v/>
      </c>
    </row>
    <row r="23">
      <c r="A23" s="56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56" t="inlineStr">
        <is>
          <t>登録番号</t>
        </is>
      </c>
      <c r="B24" s="18">
        <f>設定!B7</f>
        <v/>
      </c>
    </row>
    <row r="25">
      <c r="A25" s="56" t="inlineStr">
        <is>
          <t>担当者</t>
        </is>
      </c>
      <c r="B25" s="18">
        <f>設定!B8</f>
        <v/>
      </c>
    </row>
    <row r="27">
      <c r="A27" s="57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58" t="inlineStr">
        <is>
          <t>領　収　書</t>
        </is>
      </c>
    </row>
    <row r="2">
      <c r="A2" s="59" t="inlineStr">
        <is>
          <t>〜 オーガニック・ヘルス 〜</t>
        </is>
      </c>
    </row>
    <row r="4">
      <c r="A4" s="60" t="inlineStr">
        <is>
          <t>No.</t>
        </is>
      </c>
      <c r="B4">
        <f>設定!B11</f>
        <v/>
      </c>
      <c r="D4" s="60" t="inlineStr">
        <is>
          <t>日付</t>
        </is>
      </c>
      <c r="E4" s="8">
        <f>TODAY()</f>
        <v/>
      </c>
    </row>
    <row r="6">
      <c r="A6" s="60" t="inlineStr">
        <is>
          <t>宛名</t>
        </is>
      </c>
      <c r="B6" s="9" t="inlineStr">
        <is>
          <t>_____________________ 様</t>
        </is>
      </c>
    </row>
    <row r="8">
      <c r="A8" s="61" t="inlineStr">
        <is>
          <t>金　額</t>
        </is>
      </c>
    </row>
    <row r="9" ht="50" customHeight="1">
      <c r="A9" s="62" t="inlineStr">
        <is>
          <t>￥ _______________ -</t>
        </is>
      </c>
    </row>
    <row r="11">
      <c r="A11" s="60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63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64" t="inlineStr">
        <is>
          <t>¥___</t>
        </is>
      </c>
    </row>
    <row r="20">
      <c r="A20" s="63" t="inlineStr">
        <is>
          <t>【発行者】</t>
        </is>
      </c>
    </row>
    <row r="21">
      <c r="A21" s="65" t="inlineStr">
        <is>
          <t>店舗名</t>
        </is>
      </c>
      <c r="B21" s="18">
        <f>設定!B3</f>
        <v/>
      </c>
    </row>
    <row r="22">
      <c r="A22" s="65" t="inlineStr">
        <is>
          <t>住所</t>
        </is>
      </c>
      <c r="B22" s="18">
        <f>設定!B4</f>
        <v/>
      </c>
    </row>
    <row r="23">
      <c r="A23" s="65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65" t="inlineStr">
        <is>
          <t>登録番号</t>
        </is>
      </c>
      <c r="B24" s="18">
        <f>設定!B7</f>
        <v/>
      </c>
    </row>
    <row r="25">
      <c r="A25" s="65" t="inlineStr">
        <is>
          <t>担当者</t>
        </is>
      </c>
      <c r="B25" s="18">
        <f>設定!B8</f>
        <v/>
      </c>
    </row>
    <row r="27">
      <c r="A27" s="66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67" t="inlineStr">
        <is>
          <t>領　収　書</t>
        </is>
      </c>
    </row>
    <row r="2">
      <c r="A2" s="68" t="inlineStr">
        <is>
          <t>〜 ビジネス・コーポレート 〜</t>
        </is>
      </c>
    </row>
    <row r="4">
      <c r="A4" s="69" t="inlineStr">
        <is>
          <t>No.</t>
        </is>
      </c>
      <c r="B4">
        <f>設定!B11</f>
        <v/>
      </c>
      <c r="D4" s="69" t="inlineStr">
        <is>
          <t>日付</t>
        </is>
      </c>
      <c r="E4" s="8">
        <f>TODAY()</f>
        <v/>
      </c>
    </row>
    <row r="6">
      <c r="A6" s="69" t="inlineStr">
        <is>
          <t>宛名</t>
        </is>
      </c>
      <c r="B6" s="9" t="inlineStr">
        <is>
          <t>_____________________ 様</t>
        </is>
      </c>
    </row>
    <row r="8">
      <c r="A8" s="70" t="inlineStr">
        <is>
          <t>金　額</t>
        </is>
      </c>
    </row>
    <row r="9" ht="50" customHeight="1">
      <c r="A9" s="71" t="inlineStr">
        <is>
          <t>￥ _______________ -</t>
        </is>
      </c>
    </row>
    <row r="11">
      <c r="A11" s="69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72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73" t="inlineStr">
        <is>
          <t>¥___</t>
        </is>
      </c>
    </row>
    <row r="20">
      <c r="A20" s="72" t="inlineStr">
        <is>
          <t>【発行者】</t>
        </is>
      </c>
    </row>
    <row r="21">
      <c r="A21" s="74" t="inlineStr">
        <is>
          <t>店舗名</t>
        </is>
      </c>
      <c r="B21" s="18">
        <f>設定!B3</f>
        <v/>
      </c>
    </row>
    <row r="22">
      <c r="A22" s="74" t="inlineStr">
        <is>
          <t>住所</t>
        </is>
      </c>
      <c r="B22" s="18">
        <f>設定!B4</f>
        <v/>
      </c>
    </row>
    <row r="23">
      <c r="A23" s="74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74" t="inlineStr">
        <is>
          <t>登録番号</t>
        </is>
      </c>
      <c r="B24" s="18">
        <f>設定!B7</f>
        <v/>
      </c>
    </row>
    <row r="25">
      <c r="A25" s="74" t="inlineStr">
        <is>
          <t>担当者</t>
        </is>
      </c>
      <c r="B25" s="18">
        <f>設定!B8</f>
        <v/>
      </c>
    </row>
    <row r="27">
      <c r="A27" s="75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E29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6" customWidth="1" min="3" max="3"/>
    <col width="12" customWidth="1" min="4" max="4"/>
    <col width="14" customWidth="1" min="5" max="5"/>
  </cols>
  <sheetData>
    <row r="1" ht="50" customHeight="1">
      <c r="A1" s="76" t="inlineStr">
        <is>
          <t>領　収　書</t>
        </is>
      </c>
    </row>
    <row r="2">
      <c r="A2" s="77" t="inlineStr">
        <is>
          <t>〜 高級・ラグジュアリー 〜</t>
        </is>
      </c>
    </row>
    <row r="4">
      <c r="A4" s="78" t="inlineStr">
        <is>
          <t>No.</t>
        </is>
      </c>
      <c r="B4">
        <f>設定!B11</f>
        <v/>
      </c>
      <c r="D4" s="78" t="inlineStr">
        <is>
          <t>日付</t>
        </is>
      </c>
      <c r="E4" s="8">
        <f>TODAY()</f>
        <v/>
      </c>
    </row>
    <row r="6">
      <c r="A6" s="78" t="inlineStr">
        <is>
          <t>宛名</t>
        </is>
      </c>
      <c r="B6" s="9" t="inlineStr">
        <is>
          <t>_____________________ 様</t>
        </is>
      </c>
    </row>
    <row r="8">
      <c r="A8" s="79" t="inlineStr">
        <is>
          <t>金　額</t>
        </is>
      </c>
    </row>
    <row r="9" ht="50" customHeight="1">
      <c r="A9" s="80" t="inlineStr">
        <is>
          <t>￥ _______________ -</t>
        </is>
      </c>
    </row>
    <row r="11">
      <c r="A11" s="78" t="inlineStr">
        <is>
          <t>但し書き</t>
        </is>
      </c>
      <c r="B11" t="inlineStr">
        <is>
          <t>_____________________ として</t>
        </is>
      </c>
    </row>
    <row r="12">
      <c r="A12" s="12" t="inlineStr">
        <is>
          <t>上記正に領収いたしました</t>
        </is>
      </c>
    </row>
    <row r="14">
      <c r="A14" s="81" t="inlineStr">
        <is>
          <t>【内訳】</t>
        </is>
      </c>
    </row>
    <row r="15">
      <c r="A15" s="14" t="inlineStr">
        <is>
          <t>税抜金額</t>
        </is>
      </c>
      <c r="B15" s="14" t="inlineStr">
        <is>
          <t>¥___</t>
        </is>
      </c>
    </row>
    <row r="16">
      <c r="A16" s="14" t="inlineStr">
        <is>
          <t>消費税(10%)</t>
        </is>
      </c>
      <c r="B16" s="14" t="inlineStr">
        <is>
          <t>¥___</t>
        </is>
      </c>
    </row>
    <row r="17">
      <c r="A17" s="14" t="inlineStr">
        <is>
          <t>消費税(8%)</t>
        </is>
      </c>
      <c r="B17" s="14" t="inlineStr">
        <is>
          <t>¥___</t>
        </is>
      </c>
    </row>
    <row r="18">
      <c r="A18" s="15" t="inlineStr">
        <is>
          <t>合計（税込）</t>
        </is>
      </c>
      <c r="B18" s="82" t="inlineStr">
        <is>
          <t>¥___</t>
        </is>
      </c>
    </row>
    <row r="20">
      <c r="A20" s="81" t="inlineStr">
        <is>
          <t>【発行者】</t>
        </is>
      </c>
    </row>
    <row r="21">
      <c r="A21" s="83" t="inlineStr">
        <is>
          <t>店舗名</t>
        </is>
      </c>
      <c r="B21" s="18">
        <f>設定!B3</f>
        <v/>
      </c>
    </row>
    <row r="22">
      <c r="A22" s="83" t="inlineStr">
        <is>
          <t>住所</t>
        </is>
      </c>
      <c r="B22" s="18">
        <f>設定!B4</f>
        <v/>
      </c>
    </row>
    <row r="23">
      <c r="A23" s="83" t="inlineStr">
        <is>
          <t>電話</t>
        </is>
      </c>
      <c r="B23" s="18">
        <f>設定!B5</f>
        <v/>
      </c>
      <c r="D23" t="inlineStr">
        <is>
          <t>メール</t>
        </is>
      </c>
      <c r="E23">
        <f>設定!B6</f>
        <v/>
      </c>
    </row>
    <row r="24">
      <c r="A24" s="83" t="inlineStr">
        <is>
          <t>登録番号</t>
        </is>
      </c>
      <c r="B24" s="18">
        <f>設定!B7</f>
        <v/>
      </c>
    </row>
    <row r="25">
      <c r="A25" s="83" t="inlineStr">
        <is>
          <t>担当者</t>
        </is>
      </c>
      <c r="B25" s="18">
        <f>設定!B8</f>
        <v/>
      </c>
    </row>
    <row r="27">
      <c r="A27" s="84" t="inlineStr">
        <is>
          <t>【印】</t>
        </is>
      </c>
      <c r="B27" s="20" t="n"/>
      <c r="D27" s="21" t="inlineStr">
        <is>
          <t>収入印紙
（5万円以上）</t>
        </is>
      </c>
      <c r="E27" s="20" t="n"/>
    </row>
    <row r="28">
      <c r="A28" s="20" t="n"/>
      <c r="B28" s="20" t="n"/>
      <c r="D28" s="20" t="n"/>
      <c r="E28" s="20" t="n"/>
    </row>
    <row r="29">
      <c r="A29" s="20" t="n"/>
      <c r="B29" s="20" t="n"/>
      <c r="D29" s="20" t="n"/>
      <c r="E29" s="20" t="n"/>
    </row>
  </sheetData>
  <mergeCells count="15">
    <mergeCell ref="A12:E12"/>
    <mergeCell ref="A20:E20"/>
    <mergeCell ref="A2:E2"/>
    <mergeCell ref="A14:E14"/>
    <mergeCell ref="B6:E6"/>
    <mergeCell ref="B21:E21"/>
    <mergeCell ref="A27:B29"/>
    <mergeCell ref="D27:E29"/>
    <mergeCell ref="A1:E1"/>
    <mergeCell ref="B11:E11"/>
    <mergeCell ref="B24:E24"/>
    <mergeCell ref="B25:E25"/>
    <mergeCell ref="A8:E8"/>
    <mergeCell ref="A9:E9"/>
    <mergeCell ref="B22:E22"/>
  </mergeCells>
  <pageMargins left="0.75" right="0.75" top="1" bottom="1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2026-05-12T09:26:56Z</dcterms:created>
  <dcterms:modified xmlns:dcterms="http://purl.org/dc/terms/" xmlns:xsi="http://www.w3.org/2001/XMLSchema-instance" xsi:type="dcterms:W3CDTF">2026-05-12T09:26:56Z</dcterms:modified>
</cp:coreProperties>
</file>