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業務報告" sheetId="1" state="visible" r:id="rId1"/>
    <sheet xmlns:r="http://schemas.openxmlformats.org/officeDocument/2006/relationships" name="月次推移" sheetId="2" state="visible" r:id="rId2"/>
    <sheet xmlns:r="http://schemas.openxmlformats.org/officeDocument/2006/relationships" name="部署別集計" sheetId="3" state="visible" r:id="rId3"/>
    <sheet xmlns:r="http://schemas.openxmlformats.org/officeDocument/2006/relationships" name="ダッシュボード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+#,##0;-#,##0;0"/>
    <numFmt numFmtId="166" formatCode="+0.0%;-0.0%;0.0%"/>
    <numFmt numFmtId="167" formatCode="#,##0.0"/>
    <numFmt numFmtId="168" formatCode="+#,##0.0;-#,##0.0;0"/>
    <numFmt numFmtId="169" formatCode="0.0"/>
  </numFmts>
  <fonts count="34">
    <font>
      <name val="Calibri"/>
      <family val="2"/>
      <color theme="1"/>
      <sz val="11"/>
      <scheme val="minor"/>
    </font>
    <font>
      <name val="Yu Gothic"/>
      <b val="1"/>
      <color rgb="001F4E79"/>
      <sz val="20"/>
    </font>
    <font>
      <name val="Yu Gothic"/>
      <b val="1"/>
      <color rgb="00000000"/>
      <sz val="11"/>
    </font>
    <font>
      <name val="Yu Gothic"/>
      <b val="1"/>
      <color rgb="00FFFFFF"/>
      <sz val="11"/>
    </font>
    <font>
      <name val="Yu Gothic"/>
      <color rgb="00000000"/>
      <sz val="10"/>
    </font>
    <font>
      <name val="Yu Gothic"/>
      <b val="1"/>
      <color rgb="001B3A5C"/>
      <sz val="14"/>
    </font>
    <font>
      <name val="Yu Gothic"/>
      <b val="1"/>
      <color rgb="001F4E79"/>
      <sz val="16"/>
    </font>
    <font>
      <name val="Yu Gothic"/>
      <color rgb="0066707A"/>
      <sz val="9"/>
    </font>
    <font>
      <name val="Yu Gothic"/>
      <b val="1"/>
      <color rgb="001B3A5C"/>
      <sz val="11"/>
    </font>
    <font>
      <name val="Yu Gothic"/>
      <b val="1"/>
      <color rgb="00FFFFFF"/>
      <sz val="12"/>
    </font>
    <font>
      <name val="Yu Gothic"/>
      <b val="1"/>
      <color rgb="001B3A5C"/>
      <sz val="24"/>
    </font>
    <font>
      <name val="Yu Gothic"/>
      <color rgb="00666666"/>
      <sz val="9"/>
    </font>
    <font>
      <name val="Yu Gothic"/>
      <b val="1"/>
      <color rgb="00000000"/>
      <sz val="12"/>
    </font>
    <font>
      <name val="Yu Gothic"/>
      <b val="1"/>
      <color rgb="001F4E79"/>
      <sz val="13"/>
    </font>
    <font>
      <name val="Yu Gothic"/>
      <b val="1"/>
      <color rgb="00000000"/>
      <sz val="16"/>
    </font>
    <font>
      <name val="Yu Gothic"/>
      <color rgb="00000000"/>
      <sz val="11"/>
    </font>
    <font>
      <name val="Yu Gothic"/>
      <b val="1"/>
      <color rgb="00000000"/>
      <sz val="13"/>
    </font>
    <font>
      <name val="Yu Gothic"/>
      <b val="1"/>
      <color rgb="FF1B3A5C"/>
      <sz val="16"/>
    </font>
    <font>
      <name val="Yu Gothic"/>
      <b val="1"/>
      <color rgb="FF1B3A5C"/>
      <sz val="20"/>
    </font>
    <font>
      <name val="Yu Gothic"/>
      <color theme="1"/>
      <sz val="11"/>
    </font>
    <font>
      <name val="Yu Gothic"/>
      <b val="1"/>
      <color rgb="00000000"/>
      <sz val="11"/>
    </font>
    <font>
      <name val="Yu Gothic"/>
      <b val="1"/>
      <color rgb="00FFFFFF"/>
      <sz val="11"/>
    </font>
    <font>
      <name val="Yu Gothic"/>
      <color rgb="00000000"/>
      <sz val="10"/>
    </font>
    <font>
      <name val="Yu Gothic"/>
      <b val="1"/>
      <color rgb="FF1B3A5C"/>
      <sz val="14"/>
    </font>
    <font>
      <name val="Yu Gothic"/>
      <b val="1"/>
      <color rgb="FF1B3A5C"/>
      <sz val="16"/>
    </font>
    <font>
      <name val="Yu Gothic"/>
      <color rgb="0066707A"/>
      <sz val="9"/>
    </font>
    <font>
      <name val="Yu Gothic"/>
      <b val="1"/>
      <color rgb="FF1B3A5C"/>
      <sz val="11"/>
    </font>
    <font>
      <name val="Yu Gothic"/>
      <b val="1"/>
      <color rgb="00FFFFFF"/>
      <sz val="12"/>
    </font>
    <font>
      <name val="Yu Gothic"/>
      <b val="1"/>
      <color rgb="FF1B3A5C"/>
      <sz val="24"/>
    </font>
    <font>
      <name val="Yu Gothic"/>
      <color rgb="FF66707A"/>
      <sz val="9"/>
    </font>
    <font>
      <name val="Yu Gothic"/>
      <b val="1"/>
      <color rgb="00000000"/>
      <sz val="12"/>
    </font>
    <font>
      <name val="Yu Gothic"/>
      <b val="1"/>
      <color rgb="FF1B3A5C"/>
      <sz val="13"/>
    </font>
    <font>
      <name val="Yu Gothic"/>
      <color rgb="00000000"/>
      <sz val="11"/>
    </font>
    <font>
      <name val="Yu Gothic"/>
      <b val="1"/>
      <color rgb="00000000"/>
      <sz val="13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FFF8DC"/>
      </patternFill>
    </fill>
    <fill>
      <patternFill patternType="solid">
        <fgColor rgb="001F4E79"/>
      </patternFill>
    </fill>
    <fill>
      <patternFill patternType="solid">
        <fgColor rgb="00FFF9E6"/>
      </patternFill>
    </fill>
    <fill>
      <patternFill patternType="solid">
        <fgColor rgb="00F2F2EF"/>
      </patternFill>
    </fill>
    <fill>
      <patternFill patternType="solid">
        <fgColor rgb="001B3A5C"/>
      </patternFill>
    </fill>
  </fills>
  <borders count="10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8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0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3" fontId="4" fillId="3" borderId="1" applyAlignment="1" pivotButton="0" quotePrefix="0" xfId="0">
      <alignment horizontal="right" vertical="center" wrapText="1"/>
    </xf>
    <xf numFmtId="164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right" vertical="center" wrapText="1"/>
    </xf>
    <xf numFmtId="166" fontId="4" fillId="0" borderId="1" applyAlignment="1" pivotButton="0" quotePrefix="0" xfId="0">
      <alignment horizontal="center" vertical="center" wrapText="1"/>
    </xf>
    <xf numFmtId="167" fontId="4" fillId="3" borderId="1" applyAlignment="1" pivotButton="0" quotePrefix="0" xfId="0">
      <alignment horizontal="right" vertical="center" wrapText="1"/>
    </xf>
    <xf numFmtId="168" fontId="4" fillId="0" borderId="1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right" vertical="center" wrapText="1"/>
    </xf>
    <xf numFmtId="0" fontId="0" fillId="0" borderId="0" applyAlignment="1" pivotButton="0" quotePrefix="0" xfId="0">
      <alignment horizontal="right" vertical="center" wrapText="1"/>
    </xf>
    <xf numFmtId="164" fontId="5" fillId="5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2" fillId="0" borderId="1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right" vertical="center" wrapText="1"/>
    </xf>
    <xf numFmtId="169" fontId="4" fillId="3" borderId="1" applyAlignment="1" pivotButton="0" quotePrefix="0" xfId="0">
      <alignment horizontal="right" vertical="center" wrapText="1"/>
    </xf>
    <xf numFmtId="169" fontId="4" fillId="0" borderId="1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/>
    </xf>
    <xf numFmtId="0" fontId="3" fillId="4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3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right" vertical="center" wrapText="1"/>
    </xf>
    <xf numFmtId="0" fontId="2" fillId="5" borderId="1" pivotButton="0" quotePrefix="0" xfId="0"/>
    <xf numFmtId="3" fontId="8" fillId="5" borderId="1" pivotButton="0" quotePrefix="0" xfId="0"/>
    <xf numFmtId="0" fontId="1" fillId="0" borderId="0" pivotButton="0" quotePrefix="0" xfId="0"/>
    <xf numFmtId="0" fontId="9" fillId="4" borderId="1" applyAlignment="1" pivotButton="0" quotePrefix="0" xfId="0">
      <alignment horizontal="center" vertical="center" wrapText="1"/>
    </xf>
    <xf numFmtId="3" fontId="10" fillId="0" borderId="1" applyAlignment="1" pivotButton="0" quotePrefix="0" xfId="0">
      <alignment horizontal="center" vertical="center" wrapText="1"/>
    </xf>
    <xf numFmtId="1" fontId="10" fillId="0" borderId="1" applyAlignment="1" pivotButton="0" quotePrefix="0" xfId="0">
      <alignment horizontal="center" vertical="center" wrapText="1"/>
    </xf>
    <xf numFmtId="169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164" fontId="12" fillId="0" borderId="1" applyAlignment="1" pivotButton="0" quotePrefix="0" xfId="0">
      <alignment horizontal="center" vertical="center" wrapText="1"/>
    </xf>
    <xf numFmtId="0" fontId="1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left" vertical="center" wrapText="1"/>
    </xf>
    <xf numFmtId="0" fontId="16" fillId="0" borderId="0" applyAlignment="1" pivotButton="0" quotePrefix="0" xfId="0">
      <alignment horizontal="left" vertical="center" wrapText="1"/>
    </xf>
    <xf numFmtId="0" fontId="18" fillId="0" borderId="6" applyAlignment="1" pivotButton="0" quotePrefix="0" xfId="0">
      <alignment horizontal="center" vertical="center" wrapText="1"/>
    </xf>
    <xf numFmtId="0" fontId="19" fillId="0" borderId="6" pivotButton="0" quotePrefix="0" xfId="0"/>
    <xf numFmtId="0" fontId="20" fillId="6" borderId="7" applyAlignment="1" pivotButton="0" quotePrefix="0" xfId="0">
      <alignment horizontal="center" vertical="center" wrapText="1"/>
    </xf>
    <xf numFmtId="0" fontId="19" fillId="3" borderId="7" applyAlignment="1" pivotButton="0" quotePrefix="0" xfId="0">
      <alignment horizontal="left" vertical="center" wrapText="1"/>
    </xf>
    <xf numFmtId="0" fontId="19" fillId="0" borderId="8" pivotButton="0" quotePrefix="0" xfId="0"/>
    <xf numFmtId="0" fontId="19" fillId="0" borderId="7" pivotButton="0" quotePrefix="0" xfId="0"/>
    <xf numFmtId="0" fontId="19" fillId="0" borderId="9" pivotButton="0" quotePrefix="0" xfId="0"/>
    <xf numFmtId="0" fontId="21" fillId="7" borderId="7" applyAlignment="1" pivotButton="0" quotePrefix="0" xfId="0">
      <alignment horizontal="center" vertical="center" wrapText="1"/>
    </xf>
    <xf numFmtId="0" fontId="22" fillId="0" borderId="7" applyAlignment="1" pivotButton="0" quotePrefix="0" xfId="0">
      <alignment horizontal="center" vertical="center" wrapText="1"/>
    </xf>
    <xf numFmtId="0" fontId="22" fillId="0" borderId="7" applyAlignment="1" pivotButton="0" quotePrefix="0" xfId="0">
      <alignment horizontal="left" vertical="center" wrapText="1"/>
    </xf>
    <xf numFmtId="3" fontId="22" fillId="3" borderId="7" applyAlignment="1" pivotButton="0" quotePrefix="0" xfId="0">
      <alignment horizontal="right" vertical="center" wrapText="1"/>
    </xf>
    <xf numFmtId="164" fontId="22" fillId="0" borderId="7" applyAlignment="1" pivotButton="0" quotePrefix="0" xfId="0">
      <alignment horizontal="center" vertical="center" wrapText="1"/>
    </xf>
    <xf numFmtId="165" fontId="22" fillId="0" borderId="7" applyAlignment="1" pivotButton="0" quotePrefix="0" xfId="0">
      <alignment horizontal="right" vertical="center" wrapText="1"/>
    </xf>
    <xf numFmtId="166" fontId="22" fillId="0" borderId="7" applyAlignment="1" pivotButton="0" quotePrefix="0" xfId="0">
      <alignment horizontal="center" vertical="center" wrapText="1"/>
    </xf>
    <xf numFmtId="167" fontId="22" fillId="3" borderId="7" applyAlignment="1" pivotButton="0" quotePrefix="0" xfId="0">
      <alignment horizontal="right" vertical="center" wrapText="1"/>
    </xf>
    <xf numFmtId="168" fontId="22" fillId="0" borderId="7" applyAlignment="1" pivotButton="0" quotePrefix="0" xfId="0">
      <alignment horizontal="right" vertical="center" wrapText="1"/>
    </xf>
    <xf numFmtId="0" fontId="20" fillId="0" borderId="6" applyAlignment="1" pivotButton="0" quotePrefix="0" xfId="0">
      <alignment horizontal="right" vertical="center" wrapText="1"/>
    </xf>
    <xf numFmtId="0" fontId="19" fillId="0" borderId="6" applyAlignment="1" pivotButton="0" quotePrefix="0" xfId="0">
      <alignment horizontal="right" vertical="center" wrapText="1"/>
    </xf>
    <xf numFmtId="164" fontId="23" fillId="5" borderId="6" applyAlignment="1" pivotButton="0" quotePrefix="0" xfId="0">
      <alignment horizontal="right" vertical="center" wrapText="1"/>
    </xf>
    <xf numFmtId="0" fontId="24" fillId="0" borderId="6" pivotButton="0" quotePrefix="0" xfId="0"/>
    <xf numFmtId="0" fontId="20" fillId="0" borderId="7" applyAlignment="1" pivotButton="0" quotePrefix="0" xfId="0">
      <alignment horizontal="left" vertical="center" wrapText="1"/>
    </xf>
    <xf numFmtId="3" fontId="22" fillId="0" borderId="7" applyAlignment="1" pivotButton="0" quotePrefix="0" xfId="0">
      <alignment horizontal="right" vertical="center" wrapText="1"/>
    </xf>
    <xf numFmtId="169" fontId="22" fillId="3" borderId="7" applyAlignment="1" pivotButton="0" quotePrefix="0" xfId="0">
      <alignment horizontal="right" vertical="center" wrapText="1"/>
    </xf>
    <xf numFmtId="169" fontId="22" fillId="0" borderId="7" applyAlignment="1" pivotButton="0" quotePrefix="0" xfId="0">
      <alignment horizontal="right" vertical="center" wrapText="1"/>
    </xf>
    <xf numFmtId="0" fontId="25" fillId="0" borderId="6" applyAlignment="1" pivotButton="0" quotePrefix="0" xfId="0">
      <alignment horizontal="left" vertical="center"/>
    </xf>
    <xf numFmtId="0" fontId="21" fillId="7" borderId="6" applyAlignment="1" pivotButton="0" quotePrefix="0" xfId="0">
      <alignment horizontal="center" vertical="center" wrapText="1"/>
    </xf>
    <xf numFmtId="0" fontId="22" fillId="3" borderId="7" applyAlignment="1" pivotButton="0" quotePrefix="0" xfId="0">
      <alignment horizontal="center" vertical="center" wrapText="1"/>
    </xf>
    <xf numFmtId="0" fontId="22" fillId="3" borderId="7" applyAlignment="1" pivotButton="0" quotePrefix="0" xfId="0">
      <alignment horizontal="left" vertical="center" wrapText="1"/>
    </xf>
    <xf numFmtId="3" fontId="22" fillId="3" borderId="7" applyAlignment="1" pivotButton="0" quotePrefix="0" xfId="0">
      <alignment horizontal="center" vertical="center" wrapText="1"/>
    </xf>
    <xf numFmtId="0" fontId="19" fillId="0" borderId="7" applyAlignment="1" pivotButton="0" quotePrefix="0" xfId="0">
      <alignment horizontal="center" vertical="center" wrapText="1"/>
    </xf>
    <xf numFmtId="3" fontId="19" fillId="0" borderId="7" applyAlignment="1" pivotButton="0" quotePrefix="0" xfId="0">
      <alignment horizontal="right" vertical="center" wrapText="1"/>
    </xf>
    <xf numFmtId="0" fontId="20" fillId="5" borderId="7" pivotButton="0" quotePrefix="0" xfId="0"/>
    <xf numFmtId="3" fontId="26" fillId="5" borderId="7" pivotButton="0" quotePrefix="0" xfId="0"/>
    <xf numFmtId="0" fontId="18" fillId="0" borderId="6" pivotButton="0" quotePrefix="0" xfId="0"/>
    <xf numFmtId="0" fontId="27" fillId="7" borderId="7" applyAlignment="1" pivotButton="0" quotePrefix="0" xfId="0">
      <alignment horizontal="center" vertical="center" wrapText="1"/>
    </xf>
    <xf numFmtId="3" fontId="28" fillId="0" borderId="7" applyAlignment="1" pivotButton="0" quotePrefix="0" xfId="0">
      <alignment horizontal="center" vertical="center" wrapText="1"/>
    </xf>
    <xf numFmtId="1" fontId="28" fillId="0" borderId="7" applyAlignment="1" pivotButton="0" quotePrefix="0" xfId="0">
      <alignment horizontal="center" vertical="center" wrapText="1"/>
    </xf>
    <xf numFmtId="169" fontId="28" fillId="0" borderId="7" applyAlignment="1" pivotButton="0" quotePrefix="0" xfId="0">
      <alignment horizontal="center" vertical="center" wrapText="1"/>
    </xf>
    <xf numFmtId="0" fontId="29" fillId="0" borderId="7" applyAlignment="1" pivotButton="0" quotePrefix="0" xfId="0">
      <alignment horizontal="center" vertical="center" wrapText="1"/>
    </xf>
    <xf numFmtId="164" fontId="30" fillId="0" borderId="7" applyAlignment="1" pivotButton="0" quotePrefix="0" xfId="0">
      <alignment horizontal="center" vertical="center" wrapText="1"/>
    </xf>
    <xf numFmtId="0" fontId="31" fillId="0" borderId="6" pivotButton="0" quotePrefix="0" xfId="0"/>
    <xf numFmtId="0" fontId="22" fillId="0" borderId="6" applyAlignment="1" pivotButton="0" quotePrefix="0" xfId="0">
      <alignment horizontal="left" vertical="center" wrapText="1"/>
    </xf>
    <xf numFmtId="0" fontId="24" fillId="0" borderId="6" applyAlignment="1" pivotButton="0" quotePrefix="0" xfId="0">
      <alignment horizontal="left" vertical="center" wrapText="1"/>
    </xf>
    <xf numFmtId="0" fontId="32" fillId="0" borderId="6" applyAlignment="1" pivotButton="0" quotePrefix="0" xfId="0">
      <alignment horizontal="left" vertical="center" wrapText="1"/>
    </xf>
    <xf numFmtId="0" fontId="33" fillId="0" borderId="6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1F8B4C"/>
      </font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受注金額の月次推移</a:t>
            </a:r>
          </a:p>
        </rich>
      </tx>
    </title>
    <plotArea>
      <lineChart>
        <grouping val="standard"/>
        <ser>
          <idx val="0"/>
          <order val="0"/>
          <tx>
            <strRef>
              <f>'月次推移'!A5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7"/>
            <spPr>
              <a:ln xmlns:a="http://schemas.openxmlformats.org/drawingml/2006/main">
                <a:prstDash val="solid"/>
              </a:ln>
            </spPr>
          </marker>
          <cat>
            <numRef>
              <f>'月次推移'!$B$3:$G$3</f>
            </numRef>
          </cat>
          <val>
            <numRef>
              <f>'月次推移'!$B$5:$G$5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受注金額(千円)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受注件数の月次推移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'月次推移'!A4</f>
            </strRef>
          </tx>
          <spPr>
            <a:ln xmlns:a="http://schemas.openxmlformats.org/drawingml/2006/main">
              <a:prstDash val="solid"/>
            </a:ln>
          </spPr>
          <cat>
            <numRef>
              <f>'月次推移'!$B$3:$G$3</f>
            </numRef>
          </cat>
          <val>
            <numRef>
              <f>'月次推移'!$B$4:$G$4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受注件数(件)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部署別売上構成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'部署別集計'!$H$5:$H$7</f>
            </numRef>
          </cat>
          <val>
            <numRef>
              <f>'部署別集計'!$J$5:$J$7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9</row>
      <rowOff>0</rowOff>
    </from>
    <ext cx="39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9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9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20" customWidth="1" min="2" max="2"/>
    <col width="7" customWidth="1" min="3" max="3"/>
    <col width="14" customWidth="1" min="4" max="4"/>
    <col width="11" customWidth="1" min="5" max="5"/>
    <col width="11" customWidth="1" min="6" max="6"/>
    <col width="11" customWidth="1" min="7" max="7"/>
    <col width="10" customWidth="1" min="8" max="8"/>
    <col width="10" customWidth="1" min="9" max="9"/>
    <col width="10" customWidth="1" min="10" max="10"/>
    <col width="8" customWidth="1" min="11" max="11"/>
    <col width="22" customWidth="1" min="12" max="12"/>
  </cols>
  <sheetData>
    <row r="1" ht="32" customHeight="1">
      <c r="A1" s="44" t="inlineStr">
        <is>
          <t>月次KPI報告書</t>
        </is>
      </c>
      <c r="B1" s="45" t="n"/>
      <c r="C1" s="45" t="n"/>
      <c r="D1" s="45" t="n"/>
      <c r="E1" s="45" t="n"/>
      <c r="F1" s="45" t="n"/>
      <c r="G1" s="45" t="n"/>
      <c r="H1" s="45" t="n"/>
      <c r="I1" s="45" t="n"/>
      <c r="J1" s="45" t="n"/>
      <c r="K1" s="45" t="n"/>
      <c r="L1" s="45" t="n"/>
    </row>
    <row r="2">
      <c r="A2" s="45" t="n"/>
      <c r="B2" s="45" t="n"/>
      <c r="C2" s="45" t="n"/>
      <c r="D2" s="45" t="n"/>
      <c r="E2" s="45" t="n"/>
      <c r="F2" s="45" t="n"/>
      <c r="G2" s="45" t="n"/>
      <c r="H2" s="45" t="n"/>
      <c r="I2" s="45" t="n"/>
      <c r="J2" s="45" t="n"/>
      <c r="K2" s="45" t="n"/>
      <c r="L2" s="45" t="n"/>
    </row>
    <row r="3">
      <c r="A3" s="45" t="n"/>
      <c r="B3" s="46" t="inlineStr">
        <is>
          <t>報告対象期間</t>
        </is>
      </c>
      <c r="C3" s="47" t="n"/>
      <c r="D3" s="48" t="n"/>
      <c r="E3" s="46" t="inlineStr">
        <is>
          <t>報告者</t>
        </is>
      </c>
      <c r="F3" s="47" t="n"/>
      <c r="G3" s="48" t="n"/>
      <c r="H3" s="49" t="n"/>
      <c r="I3" s="46" t="inlineStr">
        <is>
          <t>承認者</t>
        </is>
      </c>
      <c r="J3" s="47" t="n"/>
      <c r="K3" s="50" t="n"/>
      <c r="L3" s="48" t="n"/>
    </row>
    <row r="4">
      <c r="A4" s="45" t="n"/>
      <c r="B4" s="45" t="n"/>
      <c r="C4" s="45" t="n"/>
      <c r="D4" s="45" t="n"/>
      <c r="E4" s="45" t="n"/>
      <c r="F4" s="45" t="n"/>
      <c r="G4" s="45" t="n"/>
      <c r="H4" s="45" t="n"/>
      <c r="I4" s="45" t="n"/>
      <c r="J4" s="45" t="n"/>
      <c r="K4" s="45" t="n"/>
      <c r="L4" s="45" t="n"/>
    </row>
    <row r="5" ht="22" customHeight="1">
      <c r="A5" s="51" t="inlineStr">
        <is>
          <t>No.</t>
        </is>
      </c>
      <c r="B5" s="51" t="inlineStr">
        <is>
          <t>KPI項目</t>
        </is>
      </c>
      <c r="C5" s="51" t="inlineStr">
        <is>
          <t>単位</t>
        </is>
      </c>
      <c r="D5" s="51" t="inlineStr">
        <is>
          <t>向き</t>
        </is>
      </c>
      <c r="E5" s="51" t="inlineStr">
        <is>
          <t>前月実績</t>
        </is>
      </c>
      <c r="F5" s="51" t="inlineStr">
        <is>
          <t>今月目標</t>
        </is>
      </c>
      <c r="G5" s="51" t="inlineStr">
        <is>
          <t>今月実績</t>
        </is>
      </c>
      <c r="H5" s="51" t="inlineStr">
        <is>
          <t>達成率</t>
        </is>
      </c>
      <c r="I5" s="51" t="inlineStr">
        <is>
          <t>前月差</t>
        </is>
      </c>
      <c r="J5" s="51" t="inlineStr">
        <is>
          <t>前月比</t>
        </is>
      </c>
      <c r="K5" s="51" t="inlineStr">
        <is>
          <t>判定</t>
        </is>
      </c>
      <c r="L5" s="51" t="inlineStr">
        <is>
          <t>備考</t>
        </is>
      </c>
    </row>
    <row r="6">
      <c r="A6" s="52" t="n">
        <v>1</v>
      </c>
      <c r="B6" s="53" t="inlineStr">
        <is>
          <t>受注件数</t>
        </is>
      </c>
      <c r="C6" s="52" t="inlineStr">
        <is>
          <t>件</t>
        </is>
      </c>
      <c r="D6" s="52" t="inlineStr">
        <is>
          <t>高いほど良い</t>
        </is>
      </c>
      <c r="E6" s="54" t="n"/>
      <c r="F6" s="54" t="n"/>
      <c r="G6" s="54" t="n"/>
      <c r="H6" s="55" t="str">
        <f>IF(OR(G6="",F6=""),"",IF(D6="低いほど良い",IF(G6=0,2,MIN(F6/G6,2)),IF(F6=0,"",G6/F6)))</f>
        <v/>
      </c>
      <c r="I6" s="56" t="str">
        <f>IF(OR(G6="",E6=""),"",G6-E6)</f>
        <v/>
      </c>
      <c r="J6" s="57" t="str">
        <f>IF(OR(G6="",E6="",E6=0),"",G6/E6-1)</f>
        <v/>
      </c>
      <c r="K6" s="52" t="str">
        <f>IF(OR(G6="",F6=""),"",IF(D6="低いほど良い",IF(G6&lt;=F6,"達成","未達"),IF(G6&gt;=F6,"達成","未達")))</f>
        <v/>
      </c>
      <c r="L6" s="53" t="n"/>
    </row>
    <row r="7">
      <c r="A7" s="52" t="n">
        <v>2</v>
      </c>
      <c r="B7" s="53" t="inlineStr">
        <is>
          <t>受注金額</t>
        </is>
      </c>
      <c r="C7" s="52" t="inlineStr">
        <is>
          <t>千円</t>
        </is>
      </c>
      <c r="D7" s="52" t="inlineStr">
        <is>
          <t>高いほど良い</t>
        </is>
      </c>
      <c r="E7" s="54" t="n"/>
      <c r="F7" s="54" t="n"/>
      <c r="G7" s="54" t="n"/>
      <c r="H7" s="55" t="str">
        <f>IF(OR(G7="",F7=""),"",IF(D7="低いほど良い",IF(G7=0,2,MIN(F7/G7,2)),IF(F7=0,"",G7/F7)))</f>
        <v/>
      </c>
      <c r="I7" s="56" t="str">
        <f>IF(OR(G7="",E7=""),"",G7-E7)</f>
        <v/>
      </c>
      <c r="J7" s="57" t="str">
        <f>IF(OR(G7="",E7="",E7=0),"",G7/E7-1)</f>
        <v/>
      </c>
      <c r="K7" s="52" t="str">
        <f>IF(OR(G7="",F7=""),"",IF(D7="低いほど良い",IF(G7&lt;=F7,"達成","未達"),IF(G7&gt;=F7,"達成","未達")))</f>
        <v/>
      </c>
      <c r="L7" s="53" t="n"/>
    </row>
    <row r="8">
      <c r="A8" s="52" t="n">
        <v>3</v>
      </c>
      <c r="B8" s="53" t="inlineStr">
        <is>
          <t>新規商談数</t>
        </is>
      </c>
      <c r="C8" s="52" t="inlineStr">
        <is>
          <t>件</t>
        </is>
      </c>
      <c r="D8" s="52" t="inlineStr">
        <is>
          <t>高いほど良い</t>
        </is>
      </c>
      <c r="E8" s="54" t="n"/>
      <c r="F8" s="54" t="n"/>
      <c r="G8" s="54" t="n"/>
      <c r="H8" s="55" t="str">
        <f>IF(OR(G8="",F8=""),"",IF(D8="低いほど良い",IF(G8=0,2,MIN(F8/G8,2)),IF(F8=0,"",G8/F8)))</f>
        <v/>
      </c>
      <c r="I8" s="56" t="str">
        <f>IF(OR(G8="",E8=""),"",G8-E8)</f>
        <v/>
      </c>
      <c r="J8" s="57" t="str">
        <f>IF(OR(G8="",E8="",E8=0),"",G8/E8-1)</f>
        <v/>
      </c>
      <c r="K8" s="52" t="str">
        <f>IF(OR(G8="",F8=""),"",IF(D8="低いほど良い",IF(G8&lt;=F8,"達成","未達"),IF(G8&gt;=F8,"達成","未達")))</f>
        <v/>
      </c>
      <c r="L8" s="53" t="n"/>
    </row>
    <row r="9">
      <c r="A9" s="52" t="n">
        <v>4</v>
      </c>
      <c r="B9" s="53" t="inlineStr">
        <is>
          <t>既存顧客訪問数</t>
        </is>
      </c>
      <c r="C9" s="52" t="inlineStr">
        <is>
          <t>件</t>
        </is>
      </c>
      <c r="D9" s="52" t="inlineStr">
        <is>
          <t>高いほど良い</t>
        </is>
      </c>
      <c r="E9" s="54" t="n"/>
      <c r="F9" s="54" t="n"/>
      <c r="G9" s="54" t="n"/>
      <c r="H9" s="55" t="str">
        <f>IF(OR(G9="",F9=""),"",IF(D9="低いほど良い",IF(G9=0,2,MIN(F9/G9,2)),IF(F9=0,"",G9/F9)))</f>
        <v/>
      </c>
      <c r="I9" s="56" t="str">
        <f>IF(OR(G9="",E9=""),"",G9-E9)</f>
        <v/>
      </c>
      <c r="J9" s="57" t="str">
        <f>IF(OR(G9="",E9="",E9=0),"",G9/E9-1)</f>
        <v/>
      </c>
      <c r="K9" s="52" t="str">
        <f>IF(OR(G9="",F9=""),"",IF(D9="低いほど良い",IF(G9&lt;=F9,"達成","未達"),IF(G9&gt;=F9,"達成","未達")))</f>
        <v/>
      </c>
      <c r="L9" s="53" t="n"/>
    </row>
    <row r="10">
      <c r="A10" s="52" t="n">
        <v>5</v>
      </c>
      <c r="B10" s="53" t="inlineStr">
        <is>
          <t>提案書提出数</t>
        </is>
      </c>
      <c r="C10" s="52" t="inlineStr">
        <is>
          <t>件</t>
        </is>
      </c>
      <c r="D10" s="52" t="inlineStr">
        <is>
          <t>高いほど良い</t>
        </is>
      </c>
      <c r="E10" s="54" t="n"/>
      <c r="F10" s="54" t="n"/>
      <c r="G10" s="54" t="n"/>
      <c r="H10" s="55" t="str">
        <f>IF(OR(G10="",F10=""),"",IF(D10="低いほど良い",IF(G10=0,2,MIN(F10/G10,2)),IF(F10=0,"",G10/F10)))</f>
        <v/>
      </c>
      <c r="I10" s="56" t="str">
        <f>IF(OR(G10="",E10=""),"",G10-E10)</f>
        <v/>
      </c>
      <c r="J10" s="57" t="str">
        <f>IF(OR(G10="",E10="",E10=0),"",G10/E10-1)</f>
        <v/>
      </c>
      <c r="K10" s="52" t="str">
        <f>IF(OR(G10="",F10=""),"",IF(D10="低いほど良い",IF(G10&lt;=F10,"達成","未達"),IF(G10&gt;=F10,"達成","未達")))</f>
        <v/>
      </c>
      <c r="L10" s="53" t="n"/>
    </row>
    <row r="11">
      <c r="A11" s="52" t="n">
        <v>6</v>
      </c>
      <c r="B11" s="53" t="inlineStr">
        <is>
          <t>見積提出数</t>
        </is>
      </c>
      <c r="C11" s="52" t="inlineStr">
        <is>
          <t>件</t>
        </is>
      </c>
      <c r="D11" s="52" t="inlineStr">
        <is>
          <t>高いほど良い</t>
        </is>
      </c>
      <c r="E11" s="54" t="n"/>
      <c r="F11" s="54" t="n"/>
      <c r="G11" s="54" t="n"/>
      <c r="H11" s="55" t="str">
        <f>IF(OR(G11="",F11=""),"",IF(D11="低いほど良い",IF(G11=0,2,MIN(F11/G11,2)),IF(F11=0,"",G11/F11)))</f>
        <v/>
      </c>
      <c r="I11" s="56" t="str">
        <f>IF(OR(G11="",E11=""),"",G11-E11)</f>
        <v/>
      </c>
      <c r="J11" s="57" t="str">
        <f>IF(OR(G11="",E11="",E11=0),"",G11/E11-1)</f>
        <v/>
      </c>
      <c r="K11" s="52" t="str">
        <f>IF(OR(G11="",F11=""),"",IF(D11="低いほど良い",IF(G11&lt;=F11,"達成","未達"),IF(G11&gt;=F11,"達成","未達")))</f>
        <v/>
      </c>
      <c r="L11" s="53" t="n"/>
    </row>
    <row r="12">
      <c r="A12" s="52" t="n">
        <v>7</v>
      </c>
      <c r="B12" s="53" t="inlineStr">
        <is>
          <t>成約率</t>
        </is>
      </c>
      <c r="C12" s="52" t="inlineStr">
        <is>
          <t>%</t>
        </is>
      </c>
      <c r="D12" s="52" t="inlineStr">
        <is>
          <t>高いほど良い</t>
        </is>
      </c>
      <c r="E12" s="54" t="n"/>
      <c r="F12" s="54" t="n"/>
      <c r="G12" s="54" t="n"/>
      <c r="H12" s="55" t="str">
        <f>IF(OR(G12="",F12=""),"",IF(D12="低いほど良い",IF(G12=0,2,MIN(F12/G12,2)),IF(F12=0,"",G12/F12)))</f>
        <v/>
      </c>
      <c r="I12" s="56" t="str">
        <f>IF(OR(G12="",E12=""),"",G12-E12)</f>
        <v/>
      </c>
      <c r="J12" s="57" t="str">
        <f>IF(OR(G12="",E12="",E12=0),"",G12/E12-1)</f>
        <v/>
      </c>
      <c r="K12" s="52" t="str">
        <f>IF(OR(G12="",F12=""),"",IF(D12="低いほど良い",IF(G12&lt;=F12,"達成","未達"),IF(G12&gt;=F12,"達成","未達")))</f>
        <v/>
      </c>
      <c r="L12" s="53" t="n"/>
    </row>
    <row r="13">
      <c r="A13" s="52" t="n">
        <v>8</v>
      </c>
      <c r="B13" s="53" t="inlineStr">
        <is>
          <t>平均成約単価</t>
        </is>
      </c>
      <c r="C13" s="52" t="inlineStr">
        <is>
          <t>千円</t>
        </is>
      </c>
      <c r="D13" s="52" t="inlineStr">
        <is>
          <t>高いほど良い</t>
        </is>
      </c>
      <c r="E13" s="54" t="n"/>
      <c r="F13" s="54" t="n"/>
      <c r="G13" s="54" t="n"/>
      <c r="H13" s="55" t="str">
        <f>IF(OR(G13="",F13=""),"",IF(D13="低いほど良い",IF(G13=0,2,MIN(F13/G13,2)),IF(F13=0,"",G13/F13)))</f>
        <v/>
      </c>
      <c r="I13" s="56" t="str">
        <f>IF(OR(G13="",E13=""),"",G13-E13)</f>
        <v/>
      </c>
      <c r="J13" s="57" t="str">
        <f>IF(OR(G13="",E13="",E13=0),"",G13/E13-1)</f>
        <v/>
      </c>
      <c r="K13" s="52" t="str">
        <f>IF(OR(G13="",F13=""),"",IF(D13="低いほど良い",IF(G13&lt;=F13,"達成","未達"),IF(G13&gt;=F13,"達成","未達")))</f>
        <v/>
      </c>
      <c r="L13" s="53" t="n"/>
    </row>
    <row r="14">
      <c r="A14" s="52" t="n">
        <v>9</v>
      </c>
      <c r="B14" s="53" t="inlineStr">
        <is>
          <t>問い合わせ件数</t>
        </is>
      </c>
      <c r="C14" s="52" t="inlineStr">
        <is>
          <t>件</t>
        </is>
      </c>
      <c r="D14" s="52" t="inlineStr">
        <is>
          <t>高いほど良い</t>
        </is>
      </c>
      <c r="E14" s="54" t="n"/>
      <c r="F14" s="54" t="n"/>
      <c r="G14" s="54" t="n"/>
      <c r="H14" s="55" t="str">
        <f>IF(OR(G14="",F14=""),"",IF(D14="低いほど良い",IF(G14=0,2,MIN(F14/G14,2)),IF(F14=0,"",G14/F14)))</f>
        <v/>
      </c>
      <c r="I14" s="56" t="str">
        <f>IF(OR(G14="",E14=""),"",G14-E14)</f>
        <v/>
      </c>
      <c r="J14" s="57" t="str">
        <f>IF(OR(G14="",E14="",E14=0),"",G14/E14-1)</f>
        <v/>
      </c>
      <c r="K14" s="52" t="str">
        <f>IF(OR(G14="",F14=""),"",IF(D14="低いほど良い",IF(G14&lt;=F14,"達成","未達"),IF(G14&gt;=F14,"達成","未達")))</f>
        <v/>
      </c>
      <c r="L14" s="53" t="n"/>
    </row>
    <row r="15">
      <c r="A15" s="52" t="n">
        <v>10</v>
      </c>
      <c r="B15" s="53" t="inlineStr">
        <is>
          <t>Webリード数</t>
        </is>
      </c>
      <c r="C15" s="52" t="inlineStr">
        <is>
          <t>件</t>
        </is>
      </c>
      <c r="D15" s="52" t="inlineStr">
        <is>
          <t>高いほど良い</t>
        </is>
      </c>
      <c r="E15" s="54" t="n"/>
      <c r="F15" s="54" t="n"/>
      <c r="G15" s="54" t="n"/>
      <c r="H15" s="55" t="str">
        <f>IF(OR(G15="",F15=""),"",IF(D15="低いほど良い",IF(G15=0,2,MIN(F15/G15,2)),IF(F15=0,"",G15/F15)))</f>
        <v/>
      </c>
      <c r="I15" s="56" t="str">
        <f>IF(OR(G15="",E15=""),"",G15-E15)</f>
        <v/>
      </c>
      <c r="J15" s="57" t="str">
        <f>IF(OR(G15="",E15="",E15=0),"",G15/E15-1)</f>
        <v/>
      </c>
      <c r="K15" s="52" t="str">
        <f>IF(OR(G15="",F15=""),"",IF(D15="低いほど良い",IF(G15&lt;=F15,"達成","未達"),IF(G15&gt;=F15,"達成","未達")))</f>
        <v/>
      </c>
      <c r="L15" s="53" t="n"/>
    </row>
    <row r="16">
      <c r="A16" s="52" t="n">
        <v>11</v>
      </c>
      <c r="B16" s="53" t="inlineStr">
        <is>
          <t>SNS経由問い合わせ</t>
        </is>
      </c>
      <c r="C16" s="52" t="inlineStr">
        <is>
          <t>件</t>
        </is>
      </c>
      <c r="D16" s="52" t="inlineStr">
        <is>
          <t>高いほど良い</t>
        </is>
      </c>
      <c r="E16" s="54" t="n"/>
      <c r="F16" s="54" t="n"/>
      <c r="G16" s="54" t="n"/>
      <c r="H16" s="55" t="str">
        <f>IF(OR(G16="",F16=""),"",IF(D16="低いほど良い",IF(G16=0,2,MIN(F16/G16,2)),IF(F16=0,"",G16/F16)))</f>
        <v/>
      </c>
      <c r="I16" s="56" t="str">
        <f>IF(OR(G16="",E16=""),"",G16-E16)</f>
        <v/>
      </c>
      <c r="J16" s="57" t="str">
        <f>IF(OR(G16="",E16="",E16=0),"",G16/E16-1)</f>
        <v/>
      </c>
      <c r="K16" s="52" t="str">
        <f>IF(OR(G16="",F16=""),"",IF(D16="低いほど良い",IF(G16&lt;=F16,"達成","未達"),IF(G16&gt;=F16,"達成","未達")))</f>
        <v/>
      </c>
      <c r="L16" s="53" t="n"/>
    </row>
    <row r="17">
      <c r="A17" s="52" t="n">
        <v>12</v>
      </c>
      <c r="B17" s="53" t="inlineStr">
        <is>
          <t>展示会経由商談</t>
        </is>
      </c>
      <c r="C17" s="52" t="inlineStr">
        <is>
          <t>件</t>
        </is>
      </c>
      <c r="D17" s="52" t="inlineStr">
        <is>
          <t>高いほど良い</t>
        </is>
      </c>
      <c r="E17" s="54" t="n"/>
      <c r="F17" s="54" t="n"/>
      <c r="G17" s="54" t="n"/>
      <c r="H17" s="55" t="str">
        <f>IF(OR(G17="",F17=""),"",IF(D17="低いほど良い",IF(G17=0,2,MIN(F17/G17,2)),IF(F17=0,"",G17/F17)))</f>
        <v/>
      </c>
      <c r="I17" s="56" t="str">
        <f>IF(OR(G17="",E17=""),"",G17-E17)</f>
        <v/>
      </c>
      <c r="J17" s="57" t="str">
        <f>IF(OR(G17="",E17="",E17=0),"",G17/E17-1)</f>
        <v/>
      </c>
      <c r="K17" s="52" t="str">
        <f>IF(OR(G17="",F17=""),"",IF(D17="低いほど良い",IF(G17&lt;=F17,"達成","未達"),IF(G17&gt;=F17,"達成","未達")))</f>
        <v/>
      </c>
      <c r="L17" s="53" t="n"/>
    </row>
    <row r="18">
      <c r="A18" s="52" t="n">
        <v>13</v>
      </c>
      <c r="B18" s="53" t="inlineStr">
        <is>
          <t>紹介経由商談</t>
        </is>
      </c>
      <c r="C18" s="52" t="inlineStr">
        <is>
          <t>件</t>
        </is>
      </c>
      <c r="D18" s="52" t="inlineStr">
        <is>
          <t>高いほど良い</t>
        </is>
      </c>
      <c r="E18" s="54" t="n"/>
      <c r="F18" s="54" t="n"/>
      <c r="G18" s="54" t="n"/>
      <c r="H18" s="55" t="str">
        <f>IF(OR(G18="",F18=""),"",IF(D18="低いほど良い",IF(G18=0,2,MIN(F18/G18,2)),IF(F18=0,"",G18/F18)))</f>
        <v/>
      </c>
      <c r="I18" s="56" t="str">
        <f>IF(OR(G18="",E18=""),"",G18-E18)</f>
        <v/>
      </c>
      <c r="J18" s="57" t="str">
        <f>IF(OR(G18="",E18="",E18=0),"",G18/E18-1)</f>
        <v/>
      </c>
      <c r="K18" s="52" t="str">
        <f>IF(OR(G18="",F18=""),"",IF(D18="低いほど良い",IF(G18&lt;=F18,"達成","未達"),IF(G18&gt;=F18,"達成","未達")))</f>
        <v/>
      </c>
      <c r="L18" s="53" t="n"/>
    </row>
    <row r="19">
      <c r="A19" s="52" t="n">
        <v>14</v>
      </c>
      <c r="B19" s="53" t="inlineStr">
        <is>
          <t>顧客満足度</t>
        </is>
      </c>
      <c r="C19" s="52" t="inlineStr">
        <is>
          <t>pt</t>
        </is>
      </c>
      <c r="D19" s="52" t="inlineStr">
        <is>
          <t>高いほど良い</t>
        </is>
      </c>
      <c r="E19" s="58" t="n"/>
      <c r="F19" s="58" t="n"/>
      <c r="G19" s="58" t="n"/>
      <c r="H19" s="55" t="str">
        <f>IF(OR(G19="",F19=""),"",IF(D19="低いほど良い",IF(G19=0,2,MIN(F19/G19,2)),IF(F19=0,"",G19/F19)))</f>
        <v/>
      </c>
      <c r="I19" s="59" t="str">
        <f>IF(OR(G19="",E19=""),"",G19-E19)</f>
        <v/>
      </c>
      <c r="J19" s="57" t="str">
        <f>IF(OR(G19="",E19="",E19=0),"",G19/E19-1)</f>
        <v/>
      </c>
      <c r="K19" s="52" t="str">
        <f>IF(OR(G19="",F19=""),"",IF(D19="低いほど良い",IF(G19&lt;=F19,"達成","未達"),IF(G19&gt;=F19,"達成","未達")))</f>
        <v/>
      </c>
      <c r="L19" s="53" t="n"/>
    </row>
    <row r="20">
      <c r="A20" s="52" t="n">
        <v>15</v>
      </c>
      <c r="B20" s="53" t="inlineStr">
        <is>
          <t>リピート受注率</t>
        </is>
      </c>
      <c r="C20" s="52" t="inlineStr">
        <is>
          <t>%</t>
        </is>
      </c>
      <c r="D20" s="52" t="inlineStr">
        <is>
          <t>高いほど良い</t>
        </is>
      </c>
      <c r="E20" s="54" t="n"/>
      <c r="F20" s="54" t="n"/>
      <c r="G20" s="54" t="n"/>
      <c r="H20" s="55" t="str">
        <f>IF(OR(G20="",F20=""),"",IF(D20="低いほど良い",IF(G20=0,2,MIN(F20/G20,2)),IF(F20=0,"",G20/F20)))</f>
        <v/>
      </c>
      <c r="I20" s="56" t="str">
        <f>IF(OR(G20="",E20=""),"",G20-E20)</f>
        <v/>
      </c>
      <c r="J20" s="57" t="str">
        <f>IF(OR(G20="",E20="",E20=0),"",G20/E20-1)</f>
        <v/>
      </c>
      <c r="K20" s="52" t="str">
        <f>IF(OR(G20="",F20=""),"",IF(D20="低いほど良い",IF(G20&lt;=F20,"達成","未達"),IF(G20&gt;=F20,"達成","未達")))</f>
        <v/>
      </c>
      <c r="L20" s="53" t="n"/>
    </row>
    <row r="21">
      <c r="A21" s="52" t="n">
        <v>16</v>
      </c>
      <c r="B21" s="53" t="inlineStr">
        <is>
          <t>解約率</t>
        </is>
      </c>
      <c r="C21" s="52" t="inlineStr">
        <is>
          <t>%</t>
        </is>
      </c>
      <c r="D21" s="52" t="inlineStr">
        <is>
          <t>低いほど良い</t>
        </is>
      </c>
      <c r="E21" s="58" t="n"/>
      <c r="F21" s="58" t="n"/>
      <c r="G21" s="58" t="n"/>
      <c r="H21" s="55" t="str">
        <f>IF(OR(G21="",F21=""),"",IF(D21="低いほど良い",IF(G21=0,2,MIN(F21/G21,2)),IF(F21=0,"",G21/F21)))</f>
        <v/>
      </c>
      <c r="I21" s="59" t="str">
        <f>IF(OR(G21="",E21=""),"",G21-E21)</f>
        <v/>
      </c>
      <c r="J21" s="57" t="str">
        <f>IF(OR(G21="",E21="",E21=0),"",G21/E21-1)</f>
        <v/>
      </c>
      <c r="K21" s="52" t="str">
        <f>IF(OR(G21="",F21=""),"",IF(D21="低いほど良い",IF(G21&lt;=F21,"達成","未達"),IF(G21&gt;=F21,"達成","未達")))</f>
        <v/>
      </c>
      <c r="L21" s="53" t="n"/>
    </row>
    <row r="22">
      <c r="A22" s="52" t="n">
        <v>17</v>
      </c>
      <c r="B22" s="53" t="inlineStr">
        <is>
          <t>返品率</t>
        </is>
      </c>
      <c r="C22" s="52" t="inlineStr">
        <is>
          <t>%</t>
        </is>
      </c>
      <c r="D22" s="52" t="inlineStr">
        <is>
          <t>低いほど良い</t>
        </is>
      </c>
      <c r="E22" s="58" t="n"/>
      <c r="F22" s="58" t="n"/>
      <c r="G22" s="58" t="n"/>
      <c r="H22" s="55" t="str">
        <f>IF(OR(G22="",F22=""),"",IF(D22="低いほど良い",IF(G22=0,2,MIN(F22/G22,2)),IF(F22=0,"",G22/F22)))</f>
        <v/>
      </c>
      <c r="I22" s="59" t="str">
        <f>IF(OR(G22="",E22=""),"",G22-E22)</f>
        <v/>
      </c>
      <c r="J22" s="57" t="str">
        <f>IF(OR(G22="",E22="",E22=0),"",G22/E22-1)</f>
        <v/>
      </c>
      <c r="K22" s="52" t="str">
        <f>IF(OR(G22="",F22=""),"",IF(D22="低いほど良い",IF(G22&lt;=F22,"達成","未達"),IF(G22&gt;=F22,"達成","未達")))</f>
        <v/>
      </c>
      <c r="L22" s="53" t="n"/>
    </row>
    <row r="23">
      <c r="A23" s="52" t="n">
        <v>18</v>
      </c>
      <c r="B23" s="53" t="inlineStr">
        <is>
          <t>客単価</t>
        </is>
      </c>
      <c r="C23" s="52" t="inlineStr">
        <is>
          <t>千円</t>
        </is>
      </c>
      <c r="D23" s="52" t="inlineStr">
        <is>
          <t>高いほど良い</t>
        </is>
      </c>
      <c r="E23" s="54" t="n"/>
      <c r="F23" s="54" t="n"/>
      <c r="G23" s="54" t="n"/>
      <c r="H23" s="55" t="str">
        <f>IF(OR(G23="",F23=""),"",IF(D23="低いほど良い",IF(G23=0,2,MIN(F23/G23,2)),IF(F23=0,"",G23/F23)))</f>
        <v/>
      </c>
      <c r="I23" s="56" t="str">
        <f>IF(OR(G23="",E23=""),"",G23-E23)</f>
        <v/>
      </c>
      <c r="J23" s="57" t="str">
        <f>IF(OR(G23="",E23="",E23=0),"",G23/E23-1)</f>
        <v/>
      </c>
      <c r="K23" s="52" t="str">
        <f>IF(OR(G23="",F23=""),"",IF(D23="低いほど良い",IF(G23&lt;=F23,"達成","未達"),IF(G23&gt;=F23,"達成","未達")))</f>
        <v/>
      </c>
      <c r="L23" s="53" t="n"/>
    </row>
    <row r="24">
      <c r="A24" s="52" t="n">
        <v>19</v>
      </c>
      <c r="B24" s="53" t="inlineStr">
        <is>
          <t>LTV（生涯顧客価値）</t>
        </is>
      </c>
      <c r="C24" s="52" t="inlineStr">
        <is>
          <t>千円</t>
        </is>
      </c>
      <c r="D24" s="52" t="inlineStr">
        <is>
          <t>高いほど良い</t>
        </is>
      </c>
      <c r="E24" s="54" t="n"/>
      <c r="F24" s="54" t="n"/>
      <c r="G24" s="54" t="n"/>
      <c r="H24" s="55" t="str">
        <f>IF(OR(G24="",F24=""),"",IF(D24="低いほど良い",IF(G24=0,2,MIN(F24/G24,2)),IF(F24=0,"",G24/F24)))</f>
        <v/>
      </c>
      <c r="I24" s="56" t="str">
        <f>IF(OR(G24="",E24=""),"",G24-E24)</f>
        <v/>
      </c>
      <c r="J24" s="57" t="str">
        <f>IF(OR(G24="",E24="",E24=0),"",G24/E24-1)</f>
        <v/>
      </c>
      <c r="K24" s="52" t="str">
        <f>IF(OR(G24="",F24=""),"",IF(D24="低いほど良い",IF(G24&lt;=F24,"達成","未達"),IF(G24&gt;=F24,"達成","未達")))</f>
        <v/>
      </c>
      <c r="L24" s="53" t="n"/>
    </row>
    <row r="25">
      <c r="A25" s="52" t="n">
        <v>20</v>
      </c>
      <c r="B25" s="53" t="inlineStr">
        <is>
          <t>クレーム件数</t>
        </is>
      </c>
      <c r="C25" s="52" t="inlineStr">
        <is>
          <t>件</t>
        </is>
      </c>
      <c r="D25" s="52" t="inlineStr">
        <is>
          <t>低いほど良い</t>
        </is>
      </c>
      <c r="E25" s="54" t="n"/>
      <c r="F25" s="54" t="n"/>
      <c r="G25" s="54" t="n"/>
      <c r="H25" s="55" t="str">
        <f>IF(OR(G25="",F25=""),"",IF(D25="低いほど良い",IF(G25=0,2,MIN(F25/G25,2)),IF(F25=0,"",G25/F25)))</f>
        <v/>
      </c>
      <c r="I25" s="56" t="str">
        <f>IF(OR(G25="",E25=""),"",G25-E25)</f>
        <v/>
      </c>
      <c r="J25" s="57" t="str">
        <f>IF(OR(G25="",E25="",E25=0),"",G25/E25-1)</f>
        <v/>
      </c>
      <c r="K25" s="52" t="str">
        <f>IF(OR(G25="",F25=""),"",IF(D25="低いほど良い",IF(G25&lt;=F25,"達成","未達"),IF(G25&gt;=F25,"達成","未達")))</f>
        <v/>
      </c>
      <c r="L25" s="53" t="n"/>
    </row>
    <row r="26">
      <c r="A26" s="52" t="n">
        <v>21</v>
      </c>
      <c r="B26" s="53" t="inlineStr">
        <is>
          <t>クレーム解決時間</t>
        </is>
      </c>
      <c r="C26" s="52" t="inlineStr">
        <is>
          <t>h</t>
        </is>
      </c>
      <c r="D26" s="52" t="inlineStr">
        <is>
          <t>低いほど良い</t>
        </is>
      </c>
      <c r="E26" s="54" t="n"/>
      <c r="F26" s="54" t="n"/>
      <c r="G26" s="54" t="n"/>
      <c r="H26" s="55" t="str">
        <f>IF(OR(G26="",F26=""),"",IF(D26="低いほど良い",IF(G26=0,2,MIN(F26/G26,2)),IF(F26=0,"",G26/F26)))</f>
        <v/>
      </c>
      <c r="I26" s="56" t="str">
        <f>IF(OR(G26="",E26=""),"",G26-E26)</f>
        <v/>
      </c>
      <c r="J26" s="57" t="str">
        <f>IF(OR(G26="",E26="",E26=0),"",G26/E26-1)</f>
        <v/>
      </c>
      <c r="K26" s="52" t="str">
        <f>IF(OR(G26="",F26=""),"",IF(D26="低いほど良い",IF(G26&lt;=F26,"達成","未達"),IF(G26&gt;=F26,"達成","未達")))</f>
        <v/>
      </c>
      <c r="L26" s="53" t="n"/>
    </row>
    <row r="27">
      <c r="A27" s="52" t="n">
        <v>22</v>
      </c>
      <c r="B27" s="53" t="inlineStr">
        <is>
          <t>NPS</t>
        </is>
      </c>
      <c r="C27" s="52" t="inlineStr">
        <is>
          <t>pt</t>
        </is>
      </c>
      <c r="D27" s="52" t="inlineStr">
        <is>
          <t>高いほど良い</t>
        </is>
      </c>
      <c r="E27" s="54" t="n"/>
      <c r="F27" s="54" t="n"/>
      <c r="G27" s="54" t="n"/>
      <c r="H27" s="55" t="str">
        <f>IF(OR(G27="",F27=""),"",IF(D27="低いほど良い",IF(G27=0,2,MIN(F27/G27,2)),IF(F27=0,"",G27/F27)))</f>
        <v/>
      </c>
      <c r="I27" s="56" t="str">
        <f>IF(OR(G27="",E27=""),"",G27-E27)</f>
        <v/>
      </c>
      <c r="J27" s="57" t="str">
        <f>IF(OR(G27="",E27="",E27=0),"",G27/E27-1)</f>
        <v/>
      </c>
      <c r="K27" s="52" t="str">
        <f>IF(OR(G27="",F27=""),"",IF(D27="低いほど良い",IF(G27&lt;=F27,"達成","未達"),IF(G27&gt;=F27,"達成","未達")))</f>
        <v/>
      </c>
      <c r="L27" s="53" t="n"/>
    </row>
    <row r="28">
      <c r="A28" s="52" t="n">
        <v>23</v>
      </c>
      <c r="B28" s="53" t="inlineStr">
        <is>
          <t>営業1人あたり売上</t>
        </is>
      </c>
      <c r="C28" s="52" t="inlineStr">
        <is>
          <t>千円</t>
        </is>
      </c>
      <c r="D28" s="52" t="inlineStr">
        <is>
          <t>高いほど良い</t>
        </is>
      </c>
      <c r="E28" s="54" t="n"/>
      <c r="F28" s="54" t="n"/>
      <c r="G28" s="54" t="n"/>
      <c r="H28" s="55" t="str">
        <f>IF(OR(G28="",F28=""),"",IF(D28="低いほど良い",IF(G28=0,2,MIN(F28/G28,2)),IF(F28=0,"",G28/F28)))</f>
        <v/>
      </c>
      <c r="I28" s="56" t="str">
        <f>IF(OR(G28="",E28=""),"",G28-E28)</f>
        <v/>
      </c>
      <c r="J28" s="57" t="str">
        <f>IF(OR(G28="",E28="",E28=0),"",G28/E28-1)</f>
        <v/>
      </c>
      <c r="K28" s="52" t="str">
        <f>IF(OR(G28="",F28=""),"",IF(D28="低いほど良い",IF(G28&lt;=F28,"達成","未達"),IF(G28&gt;=F28,"達成","未達")))</f>
        <v/>
      </c>
      <c r="L28" s="53" t="n"/>
    </row>
    <row r="29">
      <c r="A29" s="52" t="n">
        <v>24</v>
      </c>
      <c r="B29" s="53" t="inlineStr">
        <is>
          <t>稼働率</t>
        </is>
      </c>
      <c r="C29" s="52" t="inlineStr">
        <is>
          <t>%</t>
        </is>
      </c>
      <c r="D29" s="52" t="inlineStr">
        <is>
          <t>高いほど良い</t>
        </is>
      </c>
      <c r="E29" s="54" t="n"/>
      <c r="F29" s="54" t="n"/>
      <c r="G29" s="54" t="n"/>
      <c r="H29" s="55" t="str">
        <f>IF(OR(G29="",F29=""),"",IF(D29="低いほど良い",IF(G29=0,2,MIN(F29/G29,2)),IF(F29=0,"",G29/F29)))</f>
        <v/>
      </c>
      <c r="I29" s="56" t="str">
        <f>IF(OR(G29="",E29=""),"",G29-E29)</f>
        <v/>
      </c>
      <c r="J29" s="57" t="str">
        <f>IF(OR(G29="",E29="",E29=0),"",G29/E29-1)</f>
        <v/>
      </c>
      <c r="K29" s="52" t="str">
        <f>IF(OR(G29="",F29=""),"",IF(D29="低いほど良い",IF(G29&lt;=F29,"達成","未達"),IF(G29&gt;=F29,"達成","未達")))</f>
        <v/>
      </c>
      <c r="L29" s="53" t="n"/>
    </row>
    <row r="30">
      <c r="A30" s="52" t="n">
        <v>25</v>
      </c>
      <c r="B30" s="53" t="inlineStr">
        <is>
          <t>残業時間</t>
        </is>
      </c>
      <c r="C30" s="52" t="inlineStr">
        <is>
          <t>h</t>
        </is>
      </c>
      <c r="D30" s="52" t="inlineStr">
        <is>
          <t>低いほど良い</t>
        </is>
      </c>
      <c r="E30" s="54" t="n"/>
      <c r="F30" s="54" t="n"/>
      <c r="G30" s="54" t="n"/>
      <c r="H30" s="55" t="str">
        <f>IF(OR(G30="",F30=""),"",IF(D30="低いほど良い",IF(G30=0,2,MIN(F30/G30,2)),IF(F30=0,"",G30/F30)))</f>
        <v/>
      </c>
      <c r="I30" s="56" t="str">
        <f>IF(OR(G30="",E30=""),"",G30-E30)</f>
        <v/>
      </c>
      <c r="J30" s="57" t="str">
        <f>IF(OR(G30="",E30="",E30=0),"",G30/E30-1)</f>
        <v/>
      </c>
      <c r="K30" s="52" t="str">
        <f>IF(OR(G30="",F30=""),"",IF(D30="低いほど良い",IF(G30&lt;=F30,"達成","未達"),IF(G30&gt;=F30,"達成","未達")))</f>
        <v/>
      </c>
      <c r="L30" s="53" t="n"/>
    </row>
    <row r="31">
      <c r="A31" s="52" t="n">
        <v>26</v>
      </c>
      <c r="B31" s="53" t="inlineStr">
        <is>
          <t>教育研修時間</t>
        </is>
      </c>
      <c r="C31" s="52" t="inlineStr">
        <is>
          <t>h</t>
        </is>
      </c>
      <c r="D31" s="52" t="inlineStr">
        <is>
          <t>高いほど良い</t>
        </is>
      </c>
      <c r="E31" s="54" t="n"/>
      <c r="F31" s="54" t="n"/>
      <c r="G31" s="54" t="n"/>
      <c r="H31" s="55" t="str">
        <f>IF(OR(G31="",F31=""),"",IF(D31="低いほど良い",IF(G31=0,2,MIN(F31/G31,2)),IF(F31=0,"",G31/F31)))</f>
        <v/>
      </c>
      <c r="I31" s="56" t="str">
        <f>IF(OR(G31="",E31=""),"",G31-E31)</f>
        <v/>
      </c>
      <c r="J31" s="57" t="str">
        <f>IF(OR(G31="",E31="",E31=0),"",G31/E31-1)</f>
        <v/>
      </c>
      <c r="K31" s="52" t="str">
        <f>IF(OR(G31="",F31=""),"",IF(D31="低いほど良い",IF(G31&lt;=F31,"達成","未達"),IF(G31&gt;=F31,"達成","未達")))</f>
        <v/>
      </c>
      <c r="L31" s="53" t="n"/>
    </row>
    <row r="32">
      <c r="A32" s="52" t="n">
        <v>27</v>
      </c>
      <c r="B32" s="53" t="inlineStr">
        <is>
          <t>新人OJT進捗</t>
        </is>
      </c>
      <c r="C32" s="52" t="inlineStr">
        <is>
          <t>%</t>
        </is>
      </c>
      <c r="D32" s="52" t="inlineStr">
        <is>
          <t>高いほど良い</t>
        </is>
      </c>
      <c r="E32" s="54" t="n"/>
      <c r="F32" s="54" t="n"/>
      <c r="G32" s="54" t="n"/>
      <c r="H32" s="55" t="str">
        <f>IF(OR(G32="",F32=""),"",IF(D32="低いほど良い",IF(G32=0,2,MIN(F32/G32,2)),IF(F32=0,"",G32/F32)))</f>
        <v/>
      </c>
      <c r="I32" s="56" t="str">
        <f>IF(OR(G32="",E32=""),"",G32-E32)</f>
        <v/>
      </c>
      <c r="J32" s="57" t="str">
        <f>IF(OR(G32="",E32="",E32=0),"",G32/E32-1)</f>
        <v/>
      </c>
      <c r="K32" s="52" t="str">
        <f>IF(OR(G32="",F32=""),"",IF(D32="低いほど良い",IF(G32&lt;=F32,"達成","未達"),IF(G32&gt;=F32,"達成","未達")))</f>
        <v/>
      </c>
      <c r="L32" s="53" t="n"/>
    </row>
    <row r="33">
      <c r="A33" s="52" t="n">
        <v>28</v>
      </c>
      <c r="B33" s="53" t="inlineStr">
        <is>
          <t>CRMデータ入力率</t>
        </is>
      </c>
      <c r="C33" s="52" t="inlineStr">
        <is>
          <t>%</t>
        </is>
      </c>
      <c r="D33" s="52" t="inlineStr">
        <is>
          <t>高いほど良い</t>
        </is>
      </c>
      <c r="E33" s="54" t="n"/>
      <c r="F33" s="54" t="n"/>
      <c r="G33" s="54" t="n"/>
      <c r="H33" s="55" t="str">
        <f>IF(OR(G33="",F33=""),"",IF(D33="低いほど良い",IF(G33=0,2,MIN(F33/G33,2)),IF(F33=0,"",G33/F33)))</f>
        <v/>
      </c>
      <c r="I33" s="56" t="str">
        <f>IF(OR(G33="",E33=""),"",G33-E33)</f>
        <v/>
      </c>
      <c r="J33" s="57" t="str">
        <f>IF(OR(G33="",E33="",E33=0),"",G33/E33-1)</f>
        <v/>
      </c>
      <c r="K33" s="52" t="str">
        <f>IF(OR(G33="",F33=""),"",IF(D33="低いほど良い",IF(G33&lt;=F33,"達成","未達"),IF(G33&gt;=F33,"達成","未達")))</f>
        <v/>
      </c>
      <c r="L33" s="53" t="n"/>
    </row>
    <row r="34">
      <c r="A34" s="52" t="n">
        <v>29</v>
      </c>
      <c r="B34" s="53" t="inlineStr">
        <is>
          <t>提案準備時間</t>
        </is>
      </c>
      <c r="C34" s="52" t="inlineStr">
        <is>
          <t>h</t>
        </is>
      </c>
      <c r="D34" s="52" t="inlineStr">
        <is>
          <t>低いほど良い</t>
        </is>
      </c>
      <c r="E34" s="58" t="n"/>
      <c r="F34" s="58" t="n"/>
      <c r="G34" s="58" t="n"/>
      <c r="H34" s="55" t="str">
        <f>IF(OR(G34="",F34=""),"",IF(D34="低いほど良い",IF(G34=0,2,MIN(F34/G34,2)),IF(F34=0,"",G34/F34)))</f>
        <v/>
      </c>
      <c r="I34" s="59" t="str">
        <f>IF(OR(G34="",E34=""),"",G34-E34)</f>
        <v/>
      </c>
      <c r="J34" s="57" t="str">
        <f>IF(OR(G34="",E34="",E34=0),"",G34/E34-1)</f>
        <v/>
      </c>
      <c r="K34" s="52" t="str">
        <f>IF(OR(G34="",F34=""),"",IF(D34="低いほど良い",IF(G34&lt;=F34,"達成","未達"),IF(G34&gt;=F34,"達成","未達")))</f>
        <v/>
      </c>
      <c r="L34" s="53" t="n"/>
    </row>
    <row r="35">
      <c r="A35" s="52" t="n">
        <v>30</v>
      </c>
      <c r="B35" s="53" t="inlineStr">
        <is>
          <t>1日商談件数</t>
        </is>
      </c>
      <c r="C35" s="52" t="inlineStr">
        <is>
          <t>件</t>
        </is>
      </c>
      <c r="D35" s="52" t="inlineStr">
        <is>
          <t>高いほど良い</t>
        </is>
      </c>
      <c r="E35" s="58" t="n"/>
      <c r="F35" s="58" t="n"/>
      <c r="G35" s="58" t="n"/>
      <c r="H35" s="55" t="str">
        <f>IF(OR(G35="",F35=""),"",IF(D35="低いほど良い",IF(G35=0,2,MIN(F35/G35,2)),IF(F35=0,"",G35/F35)))</f>
        <v/>
      </c>
      <c r="I35" s="59" t="str">
        <f>IF(OR(G35="",E35=""),"",G35-E35)</f>
        <v/>
      </c>
      <c r="J35" s="57" t="str">
        <f>IF(OR(G35="",E35="",E35=0),"",G35/E35-1)</f>
        <v/>
      </c>
      <c r="K35" s="52" t="str">
        <f>IF(OR(G35="",F35=""),"",IF(D35="低いほど良い",IF(G35&lt;=F35,"達成","未達"),IF(G35&gt;=F35,"達成","未達")))</f>
        <v/>
      </c>
      <c r="L35" s="53" t="n"/>
    </row>
    <row r="36">
      <c r="A36" s="45" t="n"/>
      <c r="B36" s="45" t="n"/>
      <c r="C36" s="45" t="n"/>
      <c r="D36" s="45" t="n"/>
      <c r="E36" s="45" t="n"/>
      <c r="F36" s="45" t="n"/>
      <c r="G36" s="45" t="n"/>
      <c r="H36" s="45" t="n"/>
      <c r="I36" s="45" t="n"/>
      <c r="J36" s="45" t="n"/>
      <c r="K36" s="45" t="n"/>
      <c r="L36" s="45" t="n"/>
    </row>
    <row r="37">
      <c r="A37" s="45" t="n"/>
      <c r="B37" s="60" t="inlineStr">
        <is>
          <t>達成KPI数</t>
        </is>
      </c>
      <c r="C37" s="45" t="n"/>
      <c r="D37" s="61">
        <f>COUNTIF(K6:K35,"達成")</f>
        <v>0</v>
      </c>
      <c r="E37" s="45" t="n"/>
      <c r="F37" s="45" t="n"/>
      <c r="G37" s="45" t="n"/>
      <c r="H37" s="45" t="n"/>
      <c r="I37" s="45" t="n"/>
      <c r="J37" s="45" t="n"/>
      <c r="K37" s="45" t="n"/>
      <c r="L37" s="45" t="n"/>
    </row>
    <row r="38">
      <c r="A38" s="45" t="n"/>
      <c r="B38" s="60" t="inlineStr">
        <is>
          <t>未達KPI数</t>
        </is>
      </c>
      <c r="C38" s="45" t="n"/>
      <c r="D38" s="61">
        <f>COUNTIF(K6:K35,"未達")</f>
        <v>0</v>
      </c>
      <c r="E38" s="45" t="n"/>
      <c r="F38" s="45" t="n"/>
      <c r="G38" s="45" t="n"/>
      <c r="H38" s="45" t="n"/>
      <c r="I38" s="45" t="n"/>
      <c r="J38" s="45" t="n"/>
      <c r="K38" s="45" t="n"/>
      <c r="L38" s="45" t="n"/>
    </row>
    <row r="39">
      <c r="A39" s="45" t="n"/>
      <c r="B39" s="60" t="inlineStr">
        <is>
          <t>達成率（全体）</t>
        </is>
      </c>
      <c r="C39" s="45" t="n"/>
      <c r="D39" s="62" t="str">
        <f>IF(D37+D38=0,"",D37/(D37+D38))</f>
        <v/>
      </c>
      <c r="E39" s="45" t="n"/>
      <c r="F39" s="45" t="n"/>
      <c r="G39" s="45" t="n"/>
      <c r="H39" s="45" t="n"/>
      <c r="I39" s="45" t="n"/>
      <c r="J39" s="45" t="n"/>
      <c r="K39" s="45" t="n"/>
      <c r="L39" s="45" t="n"/>
    </row>
  </sheetData>
  <mergeCells count="7">
    <mergeCell ref="F3:G3"/>
    <mergeCell ref="B39:C39"/>
    <mergeCell ref="B38:C38"/>
    <mergeCell ref="B37:C37"/>
    <mergeCell ref="A1:L1"/>
    <mergeCell ref="C3:D3"/>
    <mergeCell ref="J3:L3"/>
  </mergeCells>
  <conditionalFormatting sqref="H6:H35">
    <cfRule type="colorScale" priority="1">
      <colorScale>
        <cfvo type="num" val="0.7"/>
        <cfvo type="num" val="1"/>
        <cfvo type="num" val="1.2"/>
        <color rgb="00F08080"/>
        <color rgb="00FFEB84"/>
        <color rgb="0063BE7B"/>
      </colorScale>
    </cfRule>
    <cfRule type="cellIs" priority="2" operator="greaterThanOrEqual" dxfId="0">
      <formula>1</formula>
    </cfRule>
  </conditionalFormatting>
  <conditionalFormatting sqref="K6:K35">
    <cfRule type="cellIs" priority="3" operator="equal" dxfId="1">
      <formula>"未達"</formula>
    </cfRule>
  </conditionalFormatting>
  <dataValidations count="1">
    <dataValidation sqref="D6 D7 D8 D9 D10 D11 D12 D13 D14 D15 D16 D17 D18 D19 D20 D21 D22 D23 D24 D25 D26 D27 D28 D29 D30 D31 D32 D33 D34 D35" showDropDown="0" showInputMessage="0" showErrorMessage="0" allowBlank="1" type="list">
      <formula1>"高いほど良い,低いほど良い"</formula1>
    </dataValidation>
  </dataValidations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63" t="inlineStr">
        <is>
          <t>月次KPI推移（6ヶ月）</t>
        </is>
      </c>
      <c r="B1" s="45" t="n"/>
      <c r="C1" s="45" t="n"/>
      <c r="D1" s="45" t="n"/>
      <c r="E1" s="45" t="n"/>
      <c r="F1" s="45" t="n"/>
      <c r="G1" s="45" t="n"/>
      <c r="H1" s="45" t="n"/>
    </row>
    <row r="2">
      <c r="A2" s="45" t="n"/>
      <c r="B2" s="45" t="n"/>
      <c r="C2" s="45" t="n"/>
      <c r="D2" s="45" t="n"/>
      <c r="E2" s="45" t="n"/>
      <c r="F2" s="45" t="n"/>
      <c r="G2" s="45" t="n"/>
      <c r="H2" s="45" t="n"/>
    </row>
    <row r="3">
      <c r="A3" s="51" t="inlineStr">
        <is>
          <t>KPI項目</t>
        </is>
      </c>
      <c r="B3" s="51" t="inlineStr">
        <is>
          <t>5か月前</t>
        </is>
      </c>
      <c r="C3" s="51" t="inlineStr">
        <is>
          <t>4か月前</t>
        </is>
      </c>
      <c r="D3" s="51" t="inlineStr">
        <is>
          <t>3か月前</t>
        </is>
      </c>
      <c r="E3" s="51" t="inlineStr">
        <is>
          <t>2か月前</t>
        </is>
      </c>
      <c r="F3" s="51" t="inlineStr">
        <is>
          <t>前月</t>
        </is>
      </c>
      <c r="G3" s="51" t="inlineStr">
        <is>
          <t>今月</t>
        </is>
      </c>
      <c r="H3" s="45" t="n"/>
    </row>
    <row r="4">
      <c r="A4" s="64" t="str">
        <f>業務報告!B6&amp;IF(業務報告!C6="","","（"&amp;業務報告!C6&amp;"）")</f>
        <v>受注件数（件）</v>
      </c>
      <c r="B4" s="54" t="n"/>
      <c r="C4" s="54" t="n"/>
      <c r="D4" s="54" t="n"/>
      <c r="E4" s="54" t="n"/>
      <c r="F4" s="54" t="n"/>
      <c r="G4" s="65" t="str">
        <f>IF(業務報告!G6="","",業務報告!G6)</f>
        <v/>
      </c>
      <c r="H4" s="45" t="n"/>
    </row>
    <row r="5">
      <c r="A5" s="64" t="str">
        <f>業務報告!B7&amp;IF(業務報告!C7="","","（"&amp;業務報告!C7&amp;"）")</f>
        <v>受注金額（千円）</v>
      </c>
      <c r="B5" s="54" t="n"/>
      <c r="C5" s="54" t="n"/>
      <c r="D5" s="54" t="n"/>
      <c r="E5" s="54" t="n"/>
      <c r="F5" s="54" t="n"/>
      <c r="G5" s="65" t="str">
        <f>IF(業務報告!G7="","",業務報告!G7)</f>
        <v/>
      </c>
      <c r="H5" s="45" t="n"/>
    </row>
    <row r="6">
      <c r="A6" s="64" t="str">
        <f>業務報告!B12&amp;IF(業務報告!C12="","","（"&amp;業務報告!C12&amp;"）")</f>
        <v>成約率（%）</v>
      </c>
      <c r="B6" s="54" t="n"/>
      <c r="C6" s="54" t="n"/>
      <c r="D6" s="54" t="n"/>
      <c r="E6" s="54" t="n"/>
      <c r="F6" s="54" t="n"/>
      <c r="G6" s="65" t="str">
        <f>IF(業務報告!G12="","",業務報告!G12)</f>
        <v/>
      </c>
      <c r="H6" s="45" t="n"/>
    </row>
    <row r="7">
      <c r="A7" s="64" t="str">
        <f>業務報告!B19&amp;IF(業務報告!C19="","","（"&amp;業務報告!C19&amp;"）")</f>
        <v>顧客満足度（pt）</v>
      </c>
      <c r="B7" s="66" t="n"/>
      <c r="C7" s="66" t="n"/>
      <c r="D7" s="66" t="n"/>
      <c r="E7" s="66" t="n"/>
      <c r="F7" s="66" t="n"/>
      <c r="G7" s="67" t="str">
        <f>IF(業務報告!G19="","",業務報告!G19)</f>
        <v/>
      </c>
      <c r="H7" s="45" t="n"/>
    </row>
    <row r="8">
      <c r="A8" s="68" t="inlineStr">
        <is>
          <t>※ 右端の「今月」列は「業務報告」シートの今月実績を参照します（直接入力しないでください）。見出しは月の表記に書き換えられます。</t>
        </is>
      </c>
      <c r="B8" s="45" t="n"/>
      <c r="C8" s="45" t="n"/>
      <c r="D8" s="45" t="n"/>
      <c r="E8" s="45" t="n"/>
      <c r="F8" s="45" t="n"/>
      <c r="G8" s="45" t="n"/>
      <c r="H8" s="45" t="n"/>
    </row>
  </sheetData>
  <mergeCells count="1">
    <mergeCell ref="A1:H1"/>
  </mergeCells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selection activeCell="A1" sqref="A1"/>
    </sheetView>
  </sheetViews>
  <sheetFormatPr baseColWidth="8" defaultRowHeight="15"/>
  <cols>
    <col width="4" customWidth="1" min="1" max="1"/>
    <col width="12" customWidth="1" min="2" max="2"/>
    <col width="12" customWidth="1" min="3" max="3"/>
    <col width="10" customWidth="1" min="4" max="4"/>
    <col width="14" customWidth="1" min="5" max="5"/>
    <col width="14" customWidth="1" min="6" max="6"/>
    <col width="4" customWidth="1" min="7" max="7"/>
    <col width="12" customWidth="1" min="8" max="8"/>
    <col width="8" customWidth="1" min="9" max="9"/>
    <col width="18" customWidth="1" min="10" max="10"/>
  </cols>
  <sheetData>
    <row r="1">
      <c r="A1" s="63" t="inlineStr">
        <is>
          <t>部署別 売上集計（ピボット風）</t>
        </is>
      </c>
      <c r="B1" s="45" t="n"/>
      <c r="C1" s="45" t="n"/>
      <c r="D1" s="45" t="n"/>
      <c r="E1" s="45" t="n"/>
      <c r="F1" s="45" t="n"/>
      <c r="G1" s="45" t="n"/>
      <c r="H1" s="45" t="n"/>
      <c r="I1" s="45" t="n"/>
      <c r="J1" s="45" t="n"/>
    </row>
    <row r="2">
      <c r="A2" s="45" t="n"/>
      <c r="B2" s="45" t="n"/>
      <c r="C2" s="45" t="n"/>
      <c r="D2" s="45" t="n"/>
      <c r="E2" s="45" t="n"/>
      <c r="F2" s="45" t="n"/>
      <c r="G2" s="45" t="n"/>
      <c r="H2" s="45" t="n"/>
      <c r="I2" s="45" t="n"/>
      <c r="J2" s="45" t="n"/>
    </row>
    <row r="3">
      <c r="A3" s="51" t="inlineStr">
        <is>
          <t>No.</t>
        </is>
      </c>
      <c r="B3" s="51" t="inlineStr">
        <is>
          <t>日付</t>
        </is>
      </c>
      <c r="C3" s="51" t="inlineStr">
        <is>
          <t>部署</t>
        </is>
      </c>
      <c r="D3" s="51" t="inlineStr">
        <is>
          <t>担当者</t>
        </is>
      </c>
      <c r="E3" s="51" t="inlineStr">
        <is>
          <t>売上(千円)</t>
        </is>
      </c>
      <c r="F3" s="51" t="inlineStr">
        <is>
          <t>商品カテゴリ</t>
        </is>
      </c>
      <c r="G3" s="45" t="n"/>
      <c r="H3" s="69" t="inlineStr">
        <is>
          <t>部署別集計</t>
        </is>
      </c>
      <c r="I3" s="45" t="n"/>
      <c r="J3" s="45" t="n"/>
    </row>
    <row r="4">
      <c r="A4" s="52" t="n">
        <v>1</v>
      </c>
      <c r="B4" s="70" t="n"/>
      <c r="C4" s="71" t="n"/>
      <c r="D4" s="71" t="n"/>
      <c r="E4" s="72" t="n"/>
      <c r="F4" s="71" t="n"/>
      <c r="G4" s="45" t="n"/>
      <c r="H4" s="46" t="inlineStr">
        <is>
          <t>部署</t>
        </is>
      </c>
      <c r="I4" s="46" t="inlineStr">
        <is>
          <t>件数</t>
        </is>
      </c>
      <c r="J4" s="46" t="inlineStr">
        <is>
          <t>売上合計(千円)</t>
        </is>
      </c>
    </row>
    <row r="5">
      <c r="A5" s="52" t="n">
        <v>2</v>
      </c>
      <c r="B5" s="70" t="n"/>
      <c r="C5" s="71" t="n"/>
      <c r="D5" s="71" t="n"/>
      <c r="E5" s="72" t="n"/>
      <c r="F5" s="71" t="n"/>
      <c r="G5" s="45" t="n"/>
      <c r="H5" s="47" t="inlineStr">
        <is>
          <t>部署A</t>
        </is>
      </c>
      <c r="I5" s="73">
        <f>COUNTIF($C$4:$C$23,H5)</f>
        <v>0</v>
      </c>
      <c r="J5" s="74">
        <f>SUMIFS($E$4:$E$23,$C$4:$C$23,H5)</f>
        <v>0</v>
      </c>
    </row>
    <row r="6">
      <c r="A6" s="52" t="n">
        <v>3</v>
      </c>
      <c r="B6" s="70" t="n"/>
      <c r="C6" s="71" t="n"/>
      <c r="D6" s="71" t="n"/>
      <c r="E6" s="72" t="n"/>
      <c r="F6" s="71" t="n"/>
      <c r="G6" s="45" t="n"/>
      <c r="H6" s="47" t="inlineStr">
        <is>
          <t>部署B</t>
        </is>
      </c>
      <c r="I6" s="73">
        <f>COUNTIF($C$4:$C$23,H6)</f>
        <v>0</v>
      </c>
      <c r="J6" s="74">
        <f>SUMIFS($E$4:$E$23,$C$4:$C$23,H6)</f>
        <v>0</v>
      </c>
    </row>
    <row r="7">
      <c r="A7" s="52" t="n">
        <v>4</v>
      </c>
      <c r="B7" s="70" t="n"/>
      <c r="C7" s="71" t="n"/>
      <c r="D7" s="71" t="n"/>
      <c r="E7" s="72" t="n"/>
      <c r="F7" s="71" t="n"/>
      <c r="G7" s="45" t="n"/>
      <c r="H7" s="47" t="inlineStr">
        <is>
          <t>部署C</t>
        </is>
      </c>
      <c r="I7" s="73">
        <f>COUNTIF($C$4:$C$23,H7)</f>
        <v>0</v>
      </c>
      <c r="J7" s="74">
        <f>SUMIFS($E$4:$E$23,$C$4:$C$23,H7)</f>
        <v>0</v>
      </c>
    </row>
    <row r="8">
      <c r="A8" s="52" t="n">
        <v>5</v>
      </c>
      <c r="B8" s="70" t="n"/>
      <c r="C8" s="71" t="n"/>
      <c r="D8" s="71" t="n"/>
      <c r="E8" s="72" t="n"/>
      <c r="F8" s="71" t="n"/>
      <c r="G8" s="45" t="n"/>
      <c r="H8" s="75" t="inlineStr">
        <is>
          <t>合計</t>
        </is>
      </c>
      <c r="I8" s="49">
        <f>SUM(I5:I7)</f>
        <v>0</v>
      </c>
      <c r="J8" s="76">
        <f>SUM(J5:J7)</f>
        <v>0</v>
      </c>
    </row>
    <row r="9">
      <c r="A9" s="52" t="n">
        <v>6</v>
      </c>
      <c r="B9" s="70" t="n"/>
      <c r="C9" s="71" t="n"/>
      <c r="D9" s="71" t="n"/>
      <c r="E9" s="72" t="n"/>
      <c r="F9" s="71" t="n"/>
      <c r="G9" s="45" t="n"/>
      <c r="H9" s="45" t="n"/>
      <c r="I9" s="45" t="n"/>
      <c r="J9" s="45" t="n"/>
    </row>
    <row r="10">
      <c r="A10" s="52" t="n">
        <v>7</v>
      </c>
      <c r="B10" s="70" t="n"/>
      <c r="C10" s="71" t="n"/>
      <c r="D10" s="71" t="n"/>
      <c r="E10" s="72" t="n"/>
      <c r="F10" s="71" t="n"/>
      <c r="G10" s="45" t="n"/>
      <c r="H10" s="45" t="n"/>
      <c r="I10" s="45" t="n"/>
      <c r="J10" s="45" t="n"/>
    </row>
    <row r="11">
      <c r="A11" s="52" t="n">
        <v>8</v>
      </c>
      <c r="B11" s="70" t="n"/>
      <c r="C11" s="71" t="n"/>
      <c r="D11" s="71" t="n"/>
      <c r="E11" s="72" t="n"/>
      <c r="F11" s="71" t="n"/>
      <c r="G11" s="45" t="n"/>
      <c r="H11" s="45" t="n"/>
      <c r="I11" s="45" t="n"/>
      <c r="J11" s="45" t="n"/>
    </row>
    <row r="12">
      <c r="A12" s="52" t="n">
        <v>9</v>
      </c>
      <c r="B12" s="70" t="n"/>
      <c r="C12" s="71" t="n"/>
      <c r="D12" s="71" t="n"/>
      <c r="E12" s="72" t="n"/>
      <c r="F12" s="71" t="n"/>
      <c r="G12" s="45" t="n"/>
      <c r="H12" s="45" t="n"/>
      <c r="I12" s="45" t="n"/>
      <c r="J12" s="45" t="n"/>
    </row>
    <row r="13">
      <c r="A13" s="52" t="n">
        <v>10</v>
      </c>
      <c r="B13" s="70" t="n"/>
      <c r="C13" s="71" t="n"/>
      <c r="D13" s="71" t="n"/>
      <c r="E13" s="72" t="n"/>
      <c r="F13" s="71" t="n"/>
      <c r="G13" s="45" t="n"/>
      <c r="H13" s="45" t="n"/>
      <c r="I13" s="45" t="n"/>
      <c r="J13" s="45" t="n"/>
    </row>
    <row r="14">
      <c r="A14" s="52" t="n">
        <v>11</v>
      </c>
      <c r="B14" s="70" t="n"/>
      <c r="C14" s="71" t="n"/>
      <c r="D14" s="71" t="n"/>
      <c r="E14" s="72" t="n"/>
      <c r="F14" s="71" t="n"/>
      <c r="G14" s="45" t="n"/>
      <c r="H14" s="45" t="n"/>
      <c r="I14" s="45" t="n"/>
      <c r="J14" s="45" t="n"/>
    </row>
    <row r="15">
      <c r="A15" s="52" t="n">
        <v>12</v>
      </c>
      <c r="B15" s="70" t="n"/>
      <c r="C15" s="71" t="n"/>
      <c r="D15" s="71" t="n"/>
      <c r="E15" s="72" t="n"/>
      <c r="F15" s="71" t="n"/>
      <c r="G15" s="45" t="n"/>
      <c r="H15" s="45" t="n"/>
      <c r="I15" s="45" t="n"/>
      <c r="J15" s="45" t="n"/>
    </row>
    <row r="16">
      <c r="A16" s="52" t="n">
        <v>13</v>
      </c>
      <c r="B16" s="70" t="n"/>
      <c r="C16" s="71" t="n"/>
      <c r="D16" s="71" t="n"/>
      <c r="E16" s="72" t="n"/>
      <c r="F16" s="71" t="n"/>
      <c r="G16" s="45" t="n"/>
      <c r="H16" s="45" t="n"/>
      <c r="I16" s="45" t="n"/>
      <c r="J16" s="45" t="n"/>
    </row>
    <row r="17">
      <c r="A17" s="52" t="n">
        <v>14</v>
      </c>
      <c r="B17" s="70" t="n"/>
      <c r="C17" s="71" t="n"/>
      <c r="D17" s="71" t="n"/>
      <c r="E17" s="72" t="n"/>
      <c r="F17" s="71" t="n"/>
      <c r="G17" s="45" t="n"/>
      <c r="H17" s="45" t="n"/>
      <c r="I17" s="45" t="n"/>
      <c r="J17" s="45" t="n"/>
    </row>
    <row r="18">
      <c r="A18" s="52" t="n">
        <v>15</v>
      </c>
      <c r="B18" s="70" t="n"/>
      <c r="C18" s="71" t="n"/>
      <c r="D18" s="71" t="n"/>
      <c r="E18" s="72" t="n"/>
      <c r="F18" s="71" t="n"/>
      <c r="G18" s="45" t="n"/>
      <c r="H18" s="45" t="n"/>
      <c r="I18" s="45" t="n"/>
      <c r="J18" s="45" t="n"/>
    </row>
    <row r="19">
      <c r="A19" s="52" t="n">
        <v>16</v>
      </c>
      <c r="B19" s="70" t="n"/>
      <c r="C19" s="71" t="n"/>
      <c r="D19" s="71" t="n"/>
      <c r="E19" s="72" t="n"/>
      <c r="F19" s="71" t="n"/>
      <c r="G19" s="45" t="n"/>
      <c r="H19" s="45" t="n"/>
      <c r="I19" s="45" t="n"/>
      <c r="J19" s="45" t="n"/>
    </row>
    <row r="20">
      <c r="A20" s="52" t="n">
        <v>17</v>
      </c>
      <c r="B20" s="70" t="n"/>
      <c r="C20" s="71" t="n"/>
      <c r="D20" s="71" t="n"/>
      <c r="E20" s="72" t="n"/>
      <c r="F20" s="71" t="n"/>
      <c r="G20" s="45" t="n"/>
      <c r="H20" s="45" t="n"/>
      <c r="I20" s="45" t="n"/>
      <c r="J20" s="45" t="n"/>
    </row>
    <row r="21">
      <c r="A21" s="52" t="n">
        <v>18</v>
      </c>
      <c r="B21" s="70" t="n"/>
      <c r="C21" s="71" t="n"/>
      <c r="D21" s="71" t="n"/>
      <c r="E21" s="72" t="n"/>
      <c r="F21" s="71" t="n"/>
      <c r="G21" s="45" t="n"/>
      <c r="H21" s="45" t="n"/>
      <c r="I21" s="45" t="n"/>
      <c r="J21" s="45" t="n"/>
    </row>
    <row r="22">
      <c r="A22" s="52" t="n">
        <v>19</v>
      </c>
      <c r="B22" s="70" t="n"/>
      <c r="C22" s="71" t="n"/>
      <c r="D22" s="71" t="n"/>
      <c r="E22" s="72" t="n"/>
      <c r="F22" s="71" t="n"/>
      <c r="G22" s="45" t="n"/>
      <c r="H22" s="45" t="n"/>
      <c r="I22" s="45" t="n"/>
      <c r="J22" s="45" t="n"/>
    </row>
    <row r="23">
      <c r="A23" s="52" t="n">
        <v>20</v>
      </c>
      <c r="B23" s="70" t="n"/>
      <c r="C23" s="71" t="n"/>
      <c r="D23" s="71" t="n"/>
      <c r="E23" s="72" t="n"/>
      <c r="F23" s="71" t="n"/>
      <c r="G23" s="45" t="n"/>
      <c r="H23" s="45" t="n"/>
      <c r="I23" s="45" t="n"/>
      <c r="J23" s="45" t="n"/>
    </row>
  </sheetData>
  <mergeCells count="2">
    <mergeCell ref="H3:J3"/>
    <mergeCell ref="A1:F1"/>
  </mergeCells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4" customWidth="1" min="3" max="3"/>
    <col width="8" customWidth="1" min="4" max="4"/>
    <col width="14" customWidth="1" min="5" max="5"/>
    <col width="8" customWidth="1" min="6" max="6"/>
    <col width="14" customWidth="1" min="7" max="7"/>
    <col width="8" customWidth="1" min="8" max="8"/>
  </cols>
  <sheetData>
    <row r="1" ht="32" customHeight="1">
      <c r="A1" s="77" t="inlineStr">
        <is>
          <t>営業ダッシュボード（経営層向け）</t>
        </is>
      </c>
      <c r="B1" s="45" t="n"/>
      <c r="C1" s="45" t="n"/>
      <c r="D1" s="45" t="n"/>
      <c r="E1" s="45" t="n"/>
      <c r="F1" s="45" t="n"/>
      <c r="G1" s="45" t="n"/>
      <c r="H1" s="45" t="n"/>
    </row>
    <row r="2">
      <c r="A2" s="45" t="n"/>
      <c r="B2" s="45" t="n"/>
      <c r="C2" s="45" t="n"/>
      <c r="D2" s="45" t="n"/>
      <c r="E2" s="45" t="n"/>
      <c r="F2" s="45" t="n"/>
      <c r="G2" s="45" t="n"/>
      <c r="H2" s="45" t="n"/>
    </row>
    <row r="3">
      <c r="A3" s="78" t="str">
        <f>業務報告!B6</f>
        <v>受注件数</v>
      </c>
      <c r="B3" s="48" t="n"/>
      <c r="C3" s="78" t="str">
        <f>業務報告!B7</f>
        <v>受注金額</v>
      </c>
      <c r="D3" s="48" t="n"/>
      <c r="E3" s="78" t="str">
        <f>業務報告!B12</f>
        <v>成約率</v>
      </c>
      <c r="F3" s="48" t="n"/>
      <c r="G3" s="78" t="str">
        <f>業務報告!B19</f>
        <v>顧客満足度</v>
      </c>
      <c r="H3" s="48" t="n"/>
    </row>
    <row r="4" ht="36" customHeight="1">
      <c r="A4" s="79" t="str">
        <f>IF(業務報告!G6="","",業務報告!G6)</f>
        <v/>
      </c>
      <c r="B4" s="48" t="n"/>
      <c r="C4" s="79" t="str">
        <f>IF(業務報告!G7="","",業務報告!G7)</f>
        <v/>
      </c>
      <c r="D4" s="48" t="n"/>
      <c r="E4" s="80" t="str">
        <f>IF(業務報告!G12="","",業務報告!G12)</f>
        <v/>
      </c>
      <c r="F4" s="48" t="n"/>
      <c r="G4" s="81" t="str">
        <f>IF(業務報告!G19="","",業務報告!G19)</f>
        <v/>
      </c>
      <c r="H4" s="48" t="n"/>
    </row>
    <row r="5">
      <c r="A5" s="82" t="str">
        <f>IF(業務報告!C6="","",業務報告!C6)</f>
        <v>件</v>
      </c>
      <c r="B5" s="48" t="n"/>
      <c r="C5" s="82" t="str">
        <f>IF(業務報告!C7="","",業務報告!C7)</f>
        <v>千円</v>
      </c>
      <c r="D5" s="48" t="n"/>
      <c r="E5" s="82" t="str">
        <f>IF(業務報告!C12="","",業務報告!C12)</f>
        <v>%</v>
      </c>
      <c r="F5" s="48" t="n"/>
      <c r="G5" s="82" t="str">
        <f>IF(業務報告!C19="","",業務報告!C19)</f>
        <v>pt</v>
      </c>
      <c r="H5" s="48" t="n"/>
    </row>
    <row r="6">
      <c r="A6" s="52" t="inlineStr">
        <is>
          <t>達成率</t>
        </is>
      </c>
      <c r="B6" s="83" t="str">
        <f>IF(業務報告!H6="","",業務報告!H6)</f>
        <v/>
      </c>
      <c r="C6" s="52" t="inlineStr">
        <is>
          <t>達成率</t>
        </is>
      </c>
      <c r="D6" s="83" t="str">
        <f>IF(業務報告!H7="","",業務報告!H7)</f>
        <v/>
      </c>
      <c r="E6" s="52" t="inlineStr">
        <is>
          <t>達成率</t>
        </is>
      </c>
      <c r="F6" s="83" t="str">
        <f>IF(業務報告!H12="","",業務報告!H12)</f>
        <v/>
      </c>
      <c r="G6" s="52" t="inlineStr">
        <is>
          <t>達成率</t>
        </is>
      </c>
      <c r="H6" s="83" t="str">
        <f>IF(業務報告!H19="","",業務報告!H19)</f>
        <v/>
      </c>
    </row>
    <row r="7">
      <c r="A7" s="45" t="n"/>
      <c r="B7" s="45" t="n"/>
      <c r="C7" s="45" t="n"/>
      <c r="D7" s="45" t="n"/>
      <c r="E7" s="45" t="n"/>
      <c r="F7" s="45" t="n"/>
      <c r="G7" s="45" t="n"/>
      <c r="H7" s="45" t="n"/>
    </row>
    <row r="8">
      <c r="A8" s="84" t="inlineStr">
        <is>
          <t>【今月の総評】</t>
        </is>
      </c>
      <c r="B8" s="45" t="n"/>
      <c r="C8" s="45" t="n"/>
      <c r="D8" s="45" t="n"/>
      <c r="E8" s="45" t="n"/>
      <c r="F8" s="45" t="n"/>
      <c r="G8" s="45" t="n"/>
      <c r="H8" s="45" t="n"/>
    </row>
    <row r="9" ht="60" customHeight="1">
      <c r="A9" s="85" t="str">
        <f>IF(業務報告!D37+業務報告!D38=0,"業務報告シートに今月の実績を入力すると、ここに総評が自動で表示されます。",業務報告!B6&amp;"は目標"&amp;TEXT(業務報告!F6,"#,##0")&amp;業務報告!C6&amp;"に対し"&amp;TEXT(業務報告!G6,"#,##0")&amp;業務報告!C6&amp;"（達成率"&amp;TEXT(業務報告!H6,"0.0%")&amp;"）、"&amp;業務報告!B7&amp;"は目標"&amp;TEXT(業務報告!F7,"#,##0")&amp;業務報告!C7&amp;"に対し"&amp;TEXT(業務報告!G7,"#,##0")&amp;業務報告!C7&amp;"（達成率"&amp;TEXT(業務報告!H7,"0.0%")&amp;"）です。KPI全"&amp;(業務報告!D37+業務報告!D38)&amp;"項目のうち"&amp;業務報告!D37&amp;"項目が達成、"&amp;業務報告!D38&amp;"項目が未達で、全体の達成率は"&amp;TEXT(業務報告!D39,"0.0%")&amp;"です。")</f>
        <v>業務報告シートに今月の実績を入力すると、ここに総評が自動で表示されます。</v>
      </c>
      <c r="B9" s="45" t="n"/>
      <c r="C9" s="45" t="n"/>
      <c r="D9" s="45" t="n"/>
      <c r="E9" s="45" t="n"/>
      <c r="F9" s="45" t="n"/>
      <c r="G9" s="45" t="n"/>
      <c r="H9" s="45" t="n"/>
    </row>
  </sheetData>
  <mergeCells count="14">
    <mergeCell ref="A4:B4"/>
    <mergeCell ref="G4:H4"/>
    <mergeCell ref="E4:F4"/>
    <mergeCell ref="A9:H9"/>
    <mergeCell ref="C5:D5"/>
    <mergeCell ref="A5:B5"/>
    <mergeCell ref="G5:H5"/>
    <mergeCell ref="E5:F5"/>
    <mergeCell ref="A1:H1"/>
    <mergeCell ref="C3:D3"/>
    <mergeCell ref="A3:B3"/>
    <mergeCell ref="G3:H3"/>
    <mergeCell ref="E3:F3"/>
    <mergeCell ref="C4:D4"/>
  </mergeCell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4" customHeight="1">
      <c r="A1" s="86" t="inlineStr">
        <is>
          <t>月次KPI報告ブック 使い方</t>
        </is>
      </c>
    </row>
    <row r="2" ht="16" customHeight="1">
      <c r="A2" s="87" t="inlineStr">
        <is>
          <t>この版はサンプルの数字を消した白紙版です（式・書式・グラフは入っています）。</t>
        </is>
      </c>
    </row>
    <row r="3" ht="16" customHeight="1">
      <c r="A3" s="87" t="inlineStr"/>
    </row>
    <row r="4" ht="16" customHeight="1">
      <c r="A4" s="87" t="inlineStr">
        <is>
          <t>1.【業務報告シート】KPI30項目を記録します。淡い黄色のセルが入力するところです。</t>
        </is>
      </c>
    </row>
    <row r="5" ht="16" customHeight="1">
      <c r="A5" s="87" t="inlineStr">
        <is>
          <t xml:space="preserve">   ・前月実績／今月目標／今月実績を入れると、達成率・前月差・前月比・判定が自動で出ます。</t>
        </is>
      </c>
    </row>
    <row r="6" ht="16" customHeight="1">
      <c r="A6" s="87" t="inlineStr">
        <is>
          <t xml:space="preserve">   ・D列「向き」で指標の性格を選びます（高いほど良い／低いほど良い）。</t>
        </is>
      </c>
    </row>
    <row r="7" ht="32" customHeight="1">
      <c r="A7" s="87" t="inlineStr">
        <is>
          <t xml:space="preserve">   ・高いほど良い指標（受注件数など）: 達成率 = 今月実績 ÷ 今月目標。実績が目標以上なら「達成」。</t>
        </is>
      </c>
    </row>
    <row r="8" ht="32" customHeight="1">
      <c r="A8" s="87" t="inlineStr">
        <is>
          <t xml:space="preserve">   ・低いほど良い指標（クレーム件数・残業時間・解約率など）: 達成率 = 今月目標 ÷ 今月実績。実績が目標以下なら「達成」。</t>
        </is>
      </c>
    </row>
    <row r="9" ht="32" customHeight="1">
      <c r="A9" s="87" t="inlineStr">
        <is>
          <t xml:space="preserve">     実績が0のときは0で割れないので、達成率は上限の200%として表示し、判定は「達成」にします。</t>
        </is>
      </c>
    </row>
    <row r="10" ht="16" customHeight="1">
      <c r="A10" s="87" t="inlineStr">
        <is>
          <t xml:space="preserve">     低いほど良い指標の達成率は、実績が目標の半分以下でも200%で頭打ちです。</t>
        </is>
      </c>
    </row>
    <row r="11" ht="32" customHeight="1">
      <c r="A11" s="87" t="inlineStr">
        <is>
          <t xml:space="preserve">   ・今月目標が0の指標: 高いほど良いなら達成率は空欄（判定は 実績≧0 で達成）、低いほど良いなら実績0で達成です。</t>
        </is>
      </c>
    </row>
    <row r="12" ht="32" customHeight="1">
      <c r="A12" s="87" t="inlineStr">
        <is>
          <t xml:space="preserve">   ・達成率は色で見分けられます（赤=70%以下 / 黄=100% / 緑=120%以上）。100%以上は太字の緑、判定「未達」は赤字です。</t>
        </is>
      </c>
    </row>
    <row r="13" ht="16" customHeight="1">
      <c r="A13" s="87" t="inlineStr">
        <is>
          <t xml:space="preserve">   ・実績が空欄の行は、達成率・前月比・判定とも空欄になり、集計に数えません。</t>
        </is>
      </c>
    </row>
    <row r="14" ht="16" customHeight="1">
      <c r="A14" s="87" t="inlineStr">
        <is>
          <t xml:space="preserve">   ・下の集計（達成KPI数・未達KPI数・達成率）は、判定列から数えています。</t>
        </is>
      </c>
    </row>
    <row r="15" ht="32" customHeight="1">
      <c r="A15" s="87" t="inlineStr">
        <is>
          <t>2.【月次推移シート】主要4KPIの6ヶ月分を入力します（右端の「今月」列は業務報告シートの今月実績から自動で入ります）。</t>
        </is>
      </c>
    </row>
    <row r="16" ht="16" customHeight="1">
      <c r="A16" s="87" t="inlineStr">
        <is>
          <t xml:space="preserve">   ・受注金額の折れ線グラフと受注件数の棒グラフが、入力した数字から描かれます。</t>
        </is>
      </c>
    </row>
    <row r="17" ht="32" customHeight="1">
      <c r="A17" s="87" t="inlineStr">
        <is>
          <t xml:space="preserve">   ・上の4行のKPI名と単位は、業務報告シートのB・C列（6・7・12・19行目）から読みます。グラフの題名と軸の名前は文字で入れてあるので、指標を替えたときは手で直してください。</t>
        </is>
      </c>
    </row>
    <row r="18" ht="32" customHeight="1">
      <c r="A18" s="87" t="inlineStr">
        <is>
          <t>3.【部署別集計シート】日付・部署・担当者・売上を入れると、右の表（SUMIFS／COUNTIF）が部署別に集計し、円グラフにします。</t>
        </is>
      </c>
    </row>
    <row r="19" ht="16" customHeight="1">
      <c r="A19" s="87" t="inlineStr">
        <is>
          <t xml:space="preserve">   ・右の表の部署名（H列）を書き換えると、集計もその名前で数え直します。</t>
        </is>
      </c>
    </row>
    <row r="20" ht="32" customHeight="1">
      <c r="A20" s="87" t="inlineStr">
        <is>
          <t>4.【ダッシュボードシート】主要4KPIのカードと総評です。カードの名前・単位・数字と総評の文章は数式で、業務報告シートを直すと変わります（数字の小数の桁は、指標を替えたときに手で合わせてください）。</t>
        </is>
      </c>
    </row>
    <row r="21" ht="16" customHeight="1">
      <c r="A21" s="87" t="inlineStr">
        <is>
          <t>5. 全シートをA4横・1ページに収める印刷設定にしてあります。</t>
        </is>
      </c>
    </row>
    <row r="22" ht="16" customHeight="1">
      <c r="A22" s="87" t="inlineStr">
        <is>
          <t>6. シートの保護はかけていません（行の追加や、指標の入れ替えができるようにするためです）。</t>
        </is>
      </c>
    </row>
    <row r="23" ht="16" customHeight="1">
      <c r="A23" s="87" t="inlineStr"/>
    </row>
    <row r="24" ht="24" customHeight="1">
      <c r="A24" s="88" t="inlineStr">
        <is>
          <t>【カスタマイズのヒント】</t>
        </is>
      </c>
    </row>
    <row r="25" ht="32" customHeight="1">
      <c r="A25" s="87" t="inlineStr">
        <is>
          <t>・KPI項目・単位・向きは自由に書き換えられます（行を足すときは、途中のKPI行を選んで右クリックし「コピーしたセルの挿入」を選ぶと、式も集計範囲も広がります）。</t>
        </is>
      </c>
    </row>
    <row r="26" ht="16" customHeight="1">
      <c r="A26" s="87" t="inlineStr">
        <is>
          <t>・週次運用にするときは、「報告対象期間」を週単位にします。</t>
        </is>
      </c>
    </row>
    <row r="27" ht="16" customHeight="1">
      <c r="A27" s="87" t="inlineStr">
        <is>
          <t>・社内の別ツールとつなぐときは、CSVで書き出して渡します。</t>
        </is>
      </c>
    </row>
  </sheetData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template-free.jp</dc:creator>
  <dc:title xmlns:dc="http://purl.org/dc/elements/1.1/">月次KPI報告ブック（白紙）</dc:title>
  <dcterms:created xmlns:dcterms="http://purl.org/dc/terms/" xmlns:xsi="http://www.w3.org/2001/XMLSchema-instance" xsi:type="dcterms:W3CDTF">2026-10-13T15:55:44Z</dcterms:created>
  <dcterms:modified xmlns:dcterms="http://purl.org/dc/terms/" xmlns:xsi="http://www.w3.org/2001/XMLSchema-instance" xsi:type="dcterms:W3CDTF">2026-10-13T15:55:50Z</dcterms:modified>
</cp:coreProperties>
</file>