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採点" sheetId="2" state="visible" r:id="rId2"/>
    <sheet xmlns:r="http://schemas.openxmlformats.org/officeDocument/2006/relationships" name="集計" sheetId="3" state="visible" r:id="rId3"/>
    <sheet xmlns:r="http://schemas.openxmlformats.org/officeDocument/2006/relationships" name="確認日" sheetId="4" state="visible" r:id="rId4"/>
  </sheets>
  <definedNames>
    <definedName name="_xlnm.Print_Area" localSheetId="1">'採点'!$A$1:$G$25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yyyy/m/d"/>
  </numFmts>
  <fonts count="11">
    <font>
      <name val="Calibri"/>
      <family val="2"/>
      <color theme="1"/>
      <sz val="11"/>
      <scheme val="minor"/>
    </font>
    <font>
      <name val="Yu Gothic"/>
      <b val="1"/>
      <color rgb="001B3A5C"/>
      <sz val="18"/>
    </font>
    <font>
      <name val="Yu Gothic"/>
      <sz val="10.5"/>
    </font>
    <font>
      <name val="Yu Gothic"/>
      <b val="1"/>
      <color rgb="001B3A5C"/>
      <sz val="11"/>
    </font>
    <font>
      <name val="Yu Gothic"/>
      <b val="1"/>
      <color rgb="001B3A5C"/>
      <sz val="10"/>
    </font>
    <font>
      <name val="Yu Gothic"/>
      <color rgb="00000000"/>
      <sz val="11"/>
    </font>
    <font>
      <name val="Yu Gothic"/>
      <color rgb="0066707A"/>
      <sz val="10"/>
    </font>
    <font>
      <name val="Yu Gothic"/>
      <b val="1"/>
      <color rgb="FF1B3A5C"/>
      <sz val="18"/>
    </font>
    <font>
      <name val="Yu Gothic"/>
      <color theme="1"/>
      <sz val="11"/>
    </font>
    <font>
      <name val="Yu Gothic"/>
      <b val="1"/>
      <color rgb="FF1B3A5C"/>
      <sz val="11"/>
    </font>
    <font>
      <name val="Yu Gothic"/>
      <b val="1"/>
      <color rgb="FF1B3A5C"/>
      <sz val="10"/>
    </font>
  </fonts>
  <fills count="4">
    <fill>
      <patternFill/>
    </fill>
    <fill>
      <patternFill patternType="gray125"/>
    </fill>
    <fill>
      <patternFill patternType="solid">
        <fgColor rgb="00F2F2EF"/>
      </patternFill>
    </fill>
    <fill>
      <patternFill patternType="solid">
        <fgColor rgb="00FFF9E6"/>
      </patternFill>
    </fill>
  </fills>
  <borders count="3">
    <border>
      <left/>
      <right/>
      <top/>
      <bottom/>
      <diagonal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  <border>
      <left/>
      <right/>
      <top/>
      <bottom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3" fontId="5" fillId="3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 wrapText="1"/>
    </xf>
    <xf numFmtId="3" fontId="5" fillId="0" borderId="1" applyAlignment="1" pivotButton="0" quotePrefix="0" xfId="0">
      <alignment horizontal="right" vertical="center" wrapText="1"/>
    </xf>
    <xf numFmtId="164" fontId="5" fillId="0" borderId="1" applyAlignment="1" pivotButton="0" quotePrefix="0" xfId="0">
      <alignment horizontal="right" vertical="center" wrapText="1"/>
    </xf>
    <xf numFmtId="0" fontId="3" fillId="2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right" vertical="center" wrapText="1"/>
    </xf>
    <xf numFmtId="1" fontId="3" fillId="0" borderId="1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center" wrapText="1"/>
    </xf>
    <xf numFmtId="165" fontId="5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 wrapText="1"/>
    </xf>
    <xf numFmtId="0" fontId="7" fillId="0" borderId="2" applyAlignment="1" pivotButton="0" quotePrefix="0" xfId="0">
      <alignment horizontal="left" vertical="center" wrapText="1"/>
    </xf>
    <xf numFmtId="0" fontId="8" fillId="0" borderId="2" pivotButton="0" quotePrefix="0" xfId="0"/>
    <xf numFmtId="0" fontId="2" fillId="0" borderId="2" applyAlignment="1" pivotButton="0" quotePrefix="0" xfId="0">
      <alignment vertical="top" wrapText="1"/>
    </xf>
    <xf numFmtId="0" fontId="9" fillId="0" borderId="2" applyAlignment="1" pivotButton="0" quotePrefix="0" xfId="0">
      <alignment horizontal="left" vertical="center" wrapText="1"/>
    </xf>
    <xf numFmtId="0" fontId="10" fillId="2" borderId="1" applyAlignment="1" pivotButton="0" quotePrefix="0" xfId="0">
      <alignment horizontal="center" vertical="center" wrapText="1"/>
    </xf>
    <xf numFmtId="0" fontId="10" fillId="3" borderId="1" applyAlignment="1" pivotButton="0" quotePrefix="0" xfId="0">
      <alignment horizontal="center" vertical="center" wrapText="1"/>
    </xf>
    <xf numFmtId="0" fontId="9" fillId="2" borderId="1" applyAlignment="1" pivotButton="0" quotePrefix="0" xfId="0">
      <alignment horizontal="left" vertical="center" wrapText="1"/>
    </xf>
    <xf numFmtId="164" fontId="9" fillId="0" borderId="1" applyAlignment="1" pivotButton="0" quotePrefix="0" xfId="0">
      <alignment horizontal="right" vertical="center" wrapText="1"/>
    </xf>
    <xf numFmtId="1" fontId="9" fillId="0" borderId="1" applyAlignment="1" pivotButton="0" quotePrefix="0" xfId="0">
      <alignment horizontal="right" vertical="center" wrapText="1"/>
    </xf>
    <xf numFmtId="0" fontId="6" fillId="0" borderId="2" applyAlignment="1" pivotButton="0" quotePrefix="0" xfId="0">
      <alignment horizontal="left" vertical="top" wrapText="1"/>
    </xf>
    <xf numFmtId="0" fontId="6" fillId="0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1"/>
  <sheetViews>
    <sheetView workbookViewId="0">
      <selection activeCell="A1" sqref="A1"/>
    </sheetView>
  </sheetViews>
  <sheetFormatPr baseColWidth="8" defaultRowHeight="15"/>
  <cols>
    <col width="96" customWidth="1" min="1" max="1"/>
  </cols>
  <sheetData>
    <row r="1" ht="30" customHeight="1">
      <c r="A1" s="20" t="inlineStr">
        <is>
          <t>AI議事録ツールの採点表</t>
        </is>
      </c>
    </row>
    <row r="2">
      <c r="A2" s="21" t="n"/>
    </row>
    <row r="3" ht="35.5" customHeight="1">
      <c r="A3" s="22" t="inlineStr">
        <is>
          <t>このファイルは、AI議事録ツールを無料枠などで試した結果を、並べて比べるための採点表です。template-free.jp の「AI議事録ツール比較」ページの Step 2 で使います。</t>
        </is>
      </c>
    </row>
    <row r="4" ht="35.5" customHeight="1">
      <c r="A4" s="22" t="inlineStr">
        <is>
          <t>【1】『採点』シートの上の表に、試した会議（最大5件）と、比べるツール（最大5つ）を書きます。会議ごとに「そのまま使える／修正が必要／使えない」を一覧から選びます。</t>
        </is>
      </c>
    </row>
    <row r="5" ht="51.25" customHeight="1">
      <c r="A5" s="22" t="inlineStr">
        <is>
          <t>【2】『採点』シートの下の2つの表に、会議ごとの「誤認識単語数」と「全単語数」を入れます。何を誤認識とするかは自分で決めて構いません（例: 専門用語・人名・数字の誤りだけ数える）。ただし、ツール同士で同じ数え方にそろえてください。</t>
        </is>
      </c>
    </row>
    <row r="6" ht="35.5" customHeight="1">
      <c r="A6" s="22" t="inlineStr">
        <is>
          <t>【3】『集計』シートは自動で計算されます。誤認識率は、誤認識単語数の合計÷全単語数の合計です（会議ごとの率の平均ではありません）。順位は、誤認識率が低い順です。</t>
        </is>
      </c>
    </row>
    <row r="7" ht="51.25" customHeight="1">
      <c r="A7" s="22" t="inlineStr">
        <is>
          <t>【4】『確認日』シートに、各社の料金ページを自分で見た日と、そのときの無料枠・1回の上限・有料プランの料金を書きます。料金や無料枠は変わるので、ページの比較表に載せた数字（確認日はページに記載）より、自分の記録を優先してください。</t>
        </is>
      </c>
    </row>
    <row r="8" ht="35.5" customHeight="1">
      <c r="A8" s="22" t="inlineStr">
        <is>
          <t>計算の例（入力欄の値ではありません）: 全単語数が1,200のうち誤認識が36なら、36÷1,200＝3.0%です。</t>
        </is>
      </c>
    </row>
    <row r="9" ht="35.5" customHeight="1">
      <c r="A9" s="22" t="inlineStr">
        <is>
          <t>この表は、あなたの会議で試した結果の記録です。ツールの優劣を決める基準ではありません。同じ会議の録音を複数のツールに通せるなら、それがいちばん公平な比べ方です。</t>
        </is>
      </c>
    </row>
    <row r="10" ht="35.5" customHeight="1">
      <c r="A10" s="22" t="inlineStr">
        <is>
          <t>入力欄はクリーム色のセルです。誤認識単語数が全単語数を超えている会議があると、『集計』シートの最下段に件数が出ます。</t>
        </is>
      </c>
    </row>
    <row r="11" ht="35.5" customHeight="1">
      <c r="A11" s="22" t="inlineStr">
        <is>
          <t>この表で使っている関数：COUNTA・COUNTIF・SUM・SUMPRODUCT・IFERROR・IF・ISNUMBER。TODAY や NOW のように、開くたびに値が変わる関数は使っていません。</t>
        </is>
      </c>
    </row>
  </sheetData>
  <printOptions horizontalCentered="1"/>
  <pageMargins left="0.4" right="0.4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26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30" customHeight="1">
      <c r="A1" s="20" t="inlineStr">
        <is>
          <t>AI議事録ツールの採点表：採点</t>
        </is>
      </c>
      <c r="B1" s="21" t="n"/>
      <c r="C1" s="21" t="n"/>
      <c r="D1" s="21" t="n"/>
      <c r="E1" s="21" t="n"/>
      <c r="F1" s="21" t="n"/>
      <c r="G1" s="21" t="n"/>
    </row>
    <row r="2">
      <c r="A2" s="21" t="n"/>
      <c r="B2" s="21" t="n"/>
      <c r="C2" s="21" t="n"/>
      <c r="D2" s="21" t="n"/>
      <c r="E2" s="21" t="n"/>
      <c r="F2" s="21" t="n"/>
      <c r="G2" s="21" t="n"/>
    </row>
    <row r="3" ht="22" customHeight="1">
      <c r="A3" s="23" t="inlineStr">
        <is>
          <t>① 会議ごとに、ツールごとの出来を3段階から選ぶ（そのまま使える／修正が必要／使えない）</t>
        </is>
      </c>
      <c r="B3" s="21" t="n"/>
      <c r="C3" s="21" t="n"/>
      <c r="D3" s="21" t="n"/>
      <c r="E3" s="21" t="n"/>
      <c r="F3" s="21" t="n"/>
      <c r="G3" s="21" t="n"/>
    </row>
    <row r="4" ht="24" customHeight="1">
      <c r="A4" s="24" t="inlineStr">
        <is>
          <t>会議</t>
        </is>
      </c>
      <c r="B4" s="24" t="inlineStr">
        <is>
          <t>会議名・日付</t>
        </is>
      </c>
      <c r="C4" s="25" t="inlineStr">
        <is>
          <t>Notta</t>
        </is>
      </c>
      <c r="D4" s="25" t="inlineStr">
        <is>
          <t>PLAUD NOTE</t>
        </is>
      </c>
      <c r="E4" s="25" t="inlineStr">
        <is>
          <t>Otter.ai</t>
        </is>
      </c>
      <c r="F4" s="25" t="inlineStr">
        <is>
          <t>tl;dv</t>
        </is>
      </c>
      <c r="G4" s="25" t="inlineStr">
        <is>
          <t>toruno</t>
        </is>
      </c>
    </row>
    <row r="5" ht="20" customHeight="1">
      <c r="A5" s="24" t="inlineStr">
        <is>
          <t>会議1</t>
        </is>
      </c>
      <c r="B5" s="6" t="n"/>
      <c r="C5" s="7" t="n"/>
      <c r="D5" s="7" t="n"/>
      <c r="E5" s="7" t="n"/>
      <c r="F5" s="7" t="n"/>
      <c r="G5" s="7" t="n"/>
    </row>
    <row r="6" ht="20" customHeight="1">
      <c r="A6" s="24" t="inlineStr">
        <is>
          <t>会議2</t>
        </is>
      </c>
      <c r="B6" s="6" t="n"/>
      <c r="C6" s="7" t="n"/>
      <c r="D6" s="7" t="n"/>
      <c r="E6" s="7" t="n"/>
      <c r="F6" s="7" t="n"/>
      <c r="G6" s="7" t="n"/>
    </row>
    <row r="7" ht="20" customHeight="1">
      <c r="A7" s="24" t="inlineStr">
        <is>
          <t>会議3</t>
        </is>
      </c>
      <c r="B7" s="6" t="n"/>
      <c r="C7" s="7" t="n"/>
      <c r="D7" s="7" t="n"/>
      <c r="E7" s="7" t="n"/>
      <c r="F7" s="7" t="n"/>
      <c r="G7" s="7" t="n"/>
    </row>
    <row r="8" ht="20" customHeight="1">
      <c r="A8" s="24" t="inlineStr">
        <is>
          <t>会議4</t>
        </is>
      </c>
      <c r="B8" s="6" t="n"/>
      <c r="C8" s="7" t="n"/>
      <c r="D8" s="7" t="n"/>
      <c r="E8" s="7" t="n"/>
      <c r="F8" s="7" t="n"/>
      <c r="G8" s="7" t="n"/>
    </row>
    <row r="9" ht="20" customHeight="1">
      <c r="A9" s="24" t="inlineStr">
        <is>
          <t>会議5</t>
        </is>
      </c>
      <c r="B9" s="6" t="n"/>
      <c r="C9" s="7" t="n"/>
      <c r="D9" s="7" t="n"/>
      <c r="E9" s="7" t="n"/>
      <c r="F9" s="7" t="n"/>
      <c r="G9" s="7" t="n"/>
    </row>
    <row r="10">
      <c r="A10" s="21" t="n"/>
      <c r="B10" s="21" t="n"/>
      <c r="C10" s="21" t="n"/>
      <c r="D10" s="21" t="n"/>
      <c r="E10" s="21" t="n"/>
      <c r="F10" s="21" t="n"/>
      <c r="G10" s="21" t="n"/>
    </row>
    <row r="11" ht="22" customHeight="1">
      <c r="A11" s="23" t="inlineStr">
        <is>
          <t>② 会議ごとの誤認識単語数（その会議の文字起こしで、間違っていた単語の数）</t>
        </is>
      </c>
      <c r="B11" s="21" t="n"/>
      <c r="C11" s="21" t="n"/>
      <c r="D11" s="21" t="n"/>
      <c r="E11" s="21" t="n"/>
      <c r="F11" s="21" t="n"/>
      <c r="G11" s="21" t="n"/>
    </row>
    <row r="12" ht="24" customHeight="1">
      <c r="A12" s="24" t="inlineStr">
        <is>
          <t>会議</t>
        </is>
      </c>
      <c r="B12" s="24" t="inlineStr">
        <is>
          <t>会議名・日付</t>
        </is>
      </c>
      <c r="C12" s="24" t="str">
        <f>IF(C4="","",C4)</f>
        <v>Notta</v>
      </c>
      <c r="D12" s="24" t="str">
        <f>IF(D4="","",D4)</f>
        <v>PLAUD NOTE</v>
      </c>
      <c r="E12" s="24" t="str">
        <f>IF(E4="","",E4)</f>
        <v>Otter.ai</v>
      </c>
      <c r="F12" s="24" t="str">
        <f>IF(F4="","",F4)</f>
        <v>tl;dv</v>
      </c>
      <c r="G12" s="24" t="str">
        <f>IF(G4="","",G4)</f>
        <v>toruno</v>
      </c>
    </row>
    <row r="13" ht="20" customHeight="1">
      <c r="A13" s="24" t="inlineStr">
        <is>
          <t>会議1</t>
        </is>
      </c>
      <c r="B13" s="8" t="str">
        <f>IF(B5="","",B5)</f>
        <v/>
      </c>
      <c r="C13" s="9" t="n"/>
      <c r="D13" s="9" t="n"/>
      <c r="E13" s="9" t="n"/>
      <c r="F13" s="9" t="n"/>
      <c r="G13" s="9" t="n"/>
    </row>
    <row r="14" ht="20" customHeight="1">
      <c r="A14" s="24" t="inlineStr">
        <is>
          <t>会議2</t>
        </is>
      </c>
      <c r="B14" s="8" t="str">
        <f>IF(B6="","",B6)</f>
        <v/>
      </c>
      <c r="C14" s="9" t="n"/>
      <c r="D14" s="9" t="n"/>
      <c r="E14" s="9" t="n"/>
      <c r="F14" s="9" t="n"/>
      <c r="G14" s="9" t="n"/>
    </row>
    <row r="15" ht="20" customHeight="1">
      <c r="A15" s="24" t="inlineStr">
        <is>
          <t>会議3</t>
        </is>
      </c>
      <c r="B15" s="8" t="str">
        <f>IF(B7="","",B7)</f>
        <v/>
      </c>
      <c r="C15" s="9" t="n"/>
      <c r="D15" s="9" t="n"/>
      <c r="E15" s="9" t="n"/>
      <c r="F15" s="9" t="n"/>
      <c r="G15" s="9" t="n"/>
    </row>
    <row r="16" ht="20" customHeight="1">
      <c r="A16" s="24" t="inlineStr">
        <is>
          <t>会議4</t>
        </is>
      </c>
      <c r="B16" s="8" t="str">
        <f>IF(B8="","",B8)</f>
        <v/>
      </c>
      <c r="C16" s="9" t="n"/>
      <c r="D16" s="9" t="n"/>
      <c r="E16" s="9" t="n"/>
      <c r="F16" s="9" t="n"/>
      <c r="G16" s="9" t="n"/>
    </row>
    <row r="17" ht="20" customHeight="1">
      <c r="A17" s="24" t="inlineStr">
        <is>
          <t>会議5</t>
        </is>
      </c>
      <c r="B17" s="8" t="str">
        <f>IF(B9="","",B9)</f>
        <v/>
      </c>
      <c r="C17" s="9" t="n"/>
      <c r="D17" s="9" t="n"/>
      <c r="E17" s="9" t="n"/>
      <c r="F17" s="9" t="n"/>
      <c r="G17" s="9" t="n"/>
    </row>
    <row r="18">
      <c r="A18" s="21" t="n"/>
      <c r="B18" s="21" t="n"/>
      <c r="C18" s="21" t="n"/>
      <c r="D18" s="21" t="n"/>
      <c r="E18" s="21" t="n"/>
      <c r="F18" s="21" t="n"/>
      <c r="G18" s="21" t="n"/>
    </row>
    <row r="19" ht="22" customHeight="1">
      <c r="A19" s="23" t="inlineStr">
        <is>
          <t>③ 会議ごとの全単語数（その会議の文字起こしの単語の総数）</t>
        </is>
      </c>
      <c r="B19" s="21" t="n"/>
      <c r="C19" s="21" t="n"/>
      <c r="D19" s="21" t="n"/>
      <c r="E19" s="21" t="n"/>
      <c r="F19" s="21" t="n"/>
      <c r="G19" s="21" t="n"/>
    </row>
    <row r="20" ht="24" customHeight="1">
      <c r="A20" s="24" t="inlineStr">
        <is>
          <t>会議</t>
        </is>
      </c>
      <c r="B20" s="24" t="inlineStr">
        <is>
          <t>会議名・日付</t>
        </is>
      </c>
      <c r="C20" s="24" t="str">
        <f>IF(C4="","",C4)</f>
        <v>Notta</v>
      </c>
      <c r="D20" s="24" t="str">
        <f>IF(D4="","",D4)</f>
        <v>PLAUD NOTE</v>
      </c>
      <c r="E20" s="24" t="str">
        <f>IF(E4="","",E4)</f>
        <v>Otter.ai</v>
      </c>
      <c r="F20" s="24" t="str">
        <f>IF(F4="","",F4)</f>
        <v>tl;dv</v>
      </c>
      <c r="G20" s="24" t="str">
        <f>IF(G4="","",G4)</f>
        <v>toruno</v>
      </c>
    </row>
    <row r="21" ht="20" customHeight="1">
      <c r="A21" s="24" t="inlineStr">
        <is>
          <t>会議1</t>
        </is>
      </c>
      <c r="B21" s="8" t="str">
        <f>IF(B5="","",B5)</f>
        <v/>
      </c>
      <c r="C21" s="9" t="n"/>
      <c r="D21" s="9" t="n"/>
      <c r="E21" s="9" t="n"/>
      <c r="F21" s="9" t="n"/>
      <c r="G21" s="9" t="n"/>
    </row>
    <row r="22" ht="20" customHeight="1">
      <c r="A22" s="24" t="inlineStr">
        <is>
          <t>会議2</t>
        </is>
      </c>
      <c r="B22" s="8" t="str">
        <f>IF(B6="","",B6)</f>
        <v/>
      </c>
      <c r="C22" s="9" t="n"/>
      <c r="D22" s="9" t="n"/>
      <c r="E22" s="9" t="n"/>
      <c r="F22" s="9" t="n"/>
      <c r="G22" s="9" t="n"/>
    </row>
    <row r="23" ht="20" customHeight="1">
      <c r="A23" s="24" t="inlineStr">
        <is>
          <t>会議3</t>
        </is>
      </c>
      <c r="B23" s="8" t="str">
        <f>IF(B7="","",B7)</f>
        <v/>
      </c>
      <c r="C23" s="9" t="n"/>
      <c r="D23" s="9" t="n"/>
      <c r="E23" s="9" t="n"/>
      <c r="F23" s="9" t="n"/>
      <c r="G23" s="9" t="n"/>
    </row>
    <row r="24" ht="20" customHeight="1">
      <c r="A24" s="24" t="inlineStr">
        <is>
          <t>会議4</t>
        </is>
      </c>
      <c r="B24" s="8" t="str">
        <f>IF(B8="","",B8)</f>
        <v/>
      </c>
      <c r="C24" s="9" t="n"/>
      <c r="D24" s="9" t="n"/>
      <c r="E24" s="9" t="n"/>
      <c r="F24" s="9" t="n"/>
      <c r="G24" s="9" t="n"/>
    </row>
    <row r="25" ht="20" customHeight="1">
      <c r="A25" s="24" t="inlineStr">
        <is>
          <t>会議5</t>
        </is>
      </c>
      <c r="B25" s="8" t="str">
        <f>IF(B9="","",B9)</f>
        <v/>
      </c>
      <c r="C25" s="9" t="n"/>
      <c r="D25" s="9" t="n"/>
      <c r="E25" s="9" t="n"/>
      <c r="F25" s="9" t="n"/>
      <c r="G25" s="9" t="n"/>
    </row>
  </sheetData>
  <mergeCells count="4">
    <mergeCell ref="A3:G3"/>
    <mergeCell ref="A11:G11"/>
    <mergeCell ref="A19:G19"/>
    <mergeCell ref="A1:G1"/>
  </mergeCells>
  <dataValidations count="3">
    <dataValidation sqref="C5:G9" showDropDown="0" showInputMessage="1" showErrorMessage="1" allowBlank="1" errorTitle="3段階の採点" error="一覧から選んでください" promptTitle="3段階の採点" prompt="一覧から選びます" type="list">
      <formula1>"そのまま使える,修正が必要,使えない"</formula1>
    </dataValidation>
    <dataValidation sqref="C13:G17" showDropDown="0" showInputMessage="1" showErrorMessage="1" allowBlank="1" errorTitle="誤認識単語数" error="0以上の整数を入れてください" promptTitle="誤認識単語数" prompt="単語の数を整数で入れます" type="whole" operator="greaterThanOrEqual">
      <formula1>0</formula1>
    </dataValidation>
    <dataValidation sqref="C21:G25" showDropDown="0" showInputMessage="1" showErrorMessage="1" allowBlank="1" errorTitle="全単語数" error="0以上の整数を入れてください" promptTitle="全単語数" prompt="単語の数を整数で入れます" type="whole" operator="greaterThanOrEqual">
      <formula1>0</formula1>
    </dataValidation>
  </dataValidations>
  <printOptions horizontalCentered="1"/>
  <pageMargins left="0.75" right="0.75" top="0.5" bottom="0.5" header="0.25" footer="0.25"/>
  <pageSetup orientation="landscape" paperSize="9" fitToHeight="1" fitToWidth="1"/>
  <headerFooter>
    <oddHeader/>
    <oddFooter>&amp;C&amp;8 template-free.jp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20" t="inlineStr">
        <is>
          <t>AI議事録ツールの採点表：集計</t>
        </is>
      </c>
      <c r="B1" s="21" t="n"/>
      <c r="C1" s="21" t="n"/>
      <c r="D1" s="21" t="n"/>
      <c r="E1" s="21" t="n"/>
      <c r="F1" s="21" t="n"/>
    </row>
    <row r="2">
      <c r="A2" s="21" t="n"/>
      <c r="B2" s="21" t="n"/>
      <c r="C2" s="21" t="n"/>
      <c r="D2" s="21" t="n"/>
      <c r="E2" s="21" t="n"/>
      <c r="F2" s="21" t="n"/>
    </row>
    <row r="3" ht="28" customHeight="1">
      <c r="A3" s="24" t="inlineStr">
        <is>
          <t>項目</t>
        </is>
      </c>
      <c r="B3" s="24" t="str">
        <f>IF('採点'!C4="","",'採点'!C4)</f>
        <v>Notta</v>
      </c>
      <c r="C3" s="24" t="str">
        <f>IF('採点'!D4="","",'採点'!D4)</f>
        <v>PLAUD NOTE</v>
      </c>
      <c r="D3" s="24" t="str">
        <f>IF('採点'!E4="","",'採点'!E4)</f>
        <v>Otter.ai</v>
      </c>
      <c r="E3" s="24" t="str">
        <f>IF('採点'!F4="","",'採点'!F4)</f>
        <v>tl;dv</v>
      </c>
      <c r="F3" s="24" t="str">
        <f>IF('採点'!G4="","",'採点'!G4)</f>
        <v>toruno</v>
      </c>
    </row>
    <row r="4" ht="24" customHeight="1">
      <c r="A4" s="10" t="inlineStr">
        <is>
          <t>採点した会議の数</t>
        </is>
      </c>
      <c r="B4" s="11">
        <f>COUNTA('採点'!C5:C9)</f>
        <v>0</v>
      </c>
      <c r="C4" s="11">
        <f>COUNTA('採点'!D5:D9)</f>
        <v>0</v>
      </c>
      <c r="D4" s="11">
        <f>COUNTA('採点'!E5:E9)</f>
        <v>0</v>
      </c>
      <c r="E4" s="11">
        <f>COUNTA('採点'!F5:F9)</f>
        <v>0</v>
      </c>
      <c r="F4" s="11">
        <f>COUNTA('採点'!G5:G9)</f>
        <v>0</v>
      </c>
    </row>
    <row r="5" ht="24" customHeight="1">
      <c r="A5" s="10" t="inlineStr">
        <is>
          <t>そのまま使える</t>
        </is>
      </c>
      <c r="B5" s="11">
        <f>COUNTIF('採点'!C5:C9,"そのまま使える")</f>
        <v>0</v>
      </c>
      <c r="C5" s="11">
        <f>COUNTIF('採点'!D5:D9,"そのまま使える")</f>
        <v>0</v>
      </c>
      <c r="D5" s="11">
        <f>COUNTIF('採点'!E5:E9,"そのまま使える")</f>
        <v>0</v>
      </c>
      <c r="E5" s="11">
        <f>COUNTIF('採点'!F5:F9,"そのまま使える")</f>
        <v>0</v>
      </c>
      <c r="F5" s="11">
        <f>COUNTIF('採点'!G5:G9,"そのまま使える")</f>
        <v>0</v>
      </c>
    </row>
    <row r="6" ht="24" customHeight="1">
      <c r="A6" s="10" t="inlineStr">
        <is>
          <t>修正が必要</t>
        </is>
      </c>
      <c r="B6" s="11">
        <f>COUNTIF('採点'!C5:C9,"修正が必要")</f>
        <v>0</v>
      </c>
      <c r="C6" s="11">
        <f>COUNTIF('採点'!D5:D9,"修正が必要")</f>
        <v>0</v>
      </c>
      <c r="D6" s="11">
        <f>COUNTIF('採点'!E5:E9,"修正が必要")</f>
        <v>0</v>
      </c>
      <c r="E6" s="11">
        <f>COUNTIF('採点'!F5:F9,"修正が必要")</f>
        <v>0</v>
      </c>
      <c r="F6" s="11">
        <f>COUNTIF('採点'!G5:G9,"修正が必要")</f>
        <v>0</v>
      </c>
    </row>
    <row r="7" ht="24" customHeight="1">
      <c r="A7" s="10" t="inlineStr">
        <is>
          <t>使えない</t>
        </is>
      </c>
      <c r="B7" s="11">
        <f>COUNTIF('採点'!C5:C9,"使えない")</f>
        <v>0</v>
      </c>
      <c r="C7" s="11">
        <f>COUNTIF('採点'!D5:D9,"使えない")</f>
        <v>0</v>
      </c>
      <c r="D7" s="11">
        <f>COUNTIF('採点'!E5:E9,"使えない")</f>
        <v>0</v>
      </c>
      <c r="E7" s="11">
        <f>COUNTIF('採点'!F5:F9,"使えない")</f>
        <v>0</v>
      </c>
      <c r="F7" s="11">
        <f>COUNTIF('採点'!G5:G9,"使えない")</f>
        <v>0</v>
      </c>
    </row>
    <row r="8" ht="24" customHeight="1">
      <c r="A8" s="10" t="inlineStr">
        <is>
          <t>「そのまま使える」の割合</t>
        </is>
      </c>
      <c r="B8" s="12" t="str">
        <f>IFERROR(B5/B4,"")</f>
        <v/>
      </c>
      <c r="C8" s="12" t="str">
        <f>IFERROR(C5/C4,"")</f>
        <v/>
      </c>
      <c r="D8" s="12" t="str">
        <f>IFERROR(D5/D4,"")</f>
        <v/>
      </c>
      <c r="E8" s="12" t="str">
        <f>IFERROR(E5/E4,"")</f>
        <v/>
      </c>
      <c r="F8" s="12" t="str">
        <f>IFERROR(F5/F4,"")</f>
        <v/>
      </c>
    </row>
    <row r="9" ht="24" customHeight="1">
      <c r="A9" s="10" t="inlineStr">
        <is>
          <t>誤認識単語数の合計</t>
        </is>
      </c>
      <c r="B9" s="11">
        <f>SUM('採点'!C13:C17)</f>
        <v>0</v>
      </c>
      <c r="C9" s="11">
        <f>SUM('採点'!D13:D17)</f>
        <v>0</v>
      </c>
      <c r="D9" s="11">
        <f>SUM('採点'!E13:E17)</f>
        <v>0</v>
      </c>
      <c r="E9" s="11">
        <f>SUM('採点'!F13:F17)</f>
        <v>0</v>
      </c>
      <c r="F9" s="11">
        <f>SUM('採点'!G13:G17)</f>
        <v>0</v>
      </c>
    </row>
    <row r="10" ht="24" customHeight="1">
      <c r="A10" s="10" t="inlineStr">
        <is>
          <t>全単語数の合計</t>
        </is>
      </c>
      <c r="B10" s="11">
        <f>SUM('採点'!C21:C25)</f>
        <v>0</v>
      </c>
      <c r="C10" s="11">
        <f>SUM('採点'!D21:D25)</f>
        <v>0</v>
      </c>
      <c r="D10" s="11">
        <f>SUM('採点'!E21:E25)</f>
        <v>0</v>
      </c>
      <c r="E10" s="11">
        <f>SUM('採点'!F21:F25)</f>
        <v>0</v>
      </c>
      <c r="F10" s="11">
        <f>SUM('採点'!G21:G25)</f>
        <v>0</v>
      </c>
    </row>
    <row r="11" ht="24" customHeight="1">
      <c r="A11" s="26" t="inlineStr">
        <is>
          <t>誤認識率</t>
        </is>
      </c>
      <c r="B11" s="27" t="str">
        <f>IFERROR(B9/B10,"")</f>
        <v/>
      </c>
      <c r="C11" s="27" t="str">
        <f>IFERROR(C9/C10,"")</f>
        <v/>
      </c>
      <c r="D11" s="27" t="str">
        <f>IFERROR(D9/D10,"")</f>
        <v/>
      </c>
      <c r="E11" s="27" t="str">
        <f>IFERROR(E9/E10,"")</f>
        <v/>
      </c>
      <c r="F11" s="27" t="str">
        <f>IFERROR(F9/F10,"")</f>
        <v/>
      </c>
    </row>
    <row r="12" ht="24" customHeight="1">
      <c r="A12" s="26" t="inlineStr">
        <is>
          <t>誤認識率の順位（低い順）</t>
        </is>
      </c>
      <c r="B12" s="28" t="str">
        <f>IF(B11="","",SUMPRODUCT(ISNUMBER($B$11:$F$11)*($B$11:$F$11&lt;B11))+1)</f>
        <v/>
      </c>
      <c r="C12" s="28" t="str">
        <f>IF(C11="","",SUMPRODUCT(ISNUMBER($B$11:$F$11)*($B$11:$F$11&lt;C11))+1)</f>
        <v/>
      </c>
      <c r="D12" s="28" t="str">
        <f>IF(D11="","",SUMPRODUCT(ISNUMBER($B$11:$F$11)*($B$11:$F$11&lt;D11))+1)</f>
        <v/>
      </c>
      <c r="E12" s="28" t="str">
        <f>IF(E11="","",SUMPRODUCT(ISNUMBER($B$11:$F$11)*($B$11:$F$11&lt;E11))+1)</f>
        <v/>
      </c>
      <c r="F12" s="28" t="str">
        <f>IF(F11="","",SUMPRODUCT(ISNUMBER($B$11:$F$11)*($B$11:$F$11&lt;F11))+1)</f>
        <v/>
      </c>
    </row>
    <row r="13" ht="37" customHeight="1">
      <c r="A13" s="10" t="inlineStr">
        <is>
          <t>入力の確認：誤認識単語数が全単語数を超えた会議の数</t>
        </is>
      </c>
      <c r="B13" s="11">
        <f>SUMPRODUCT(--('採点'!C13:C17&gt;'採点'!C21:C25))</f>
        <v>0</v>
      </c>
      <c r="C13" s="11">
        <f>SUMPRODUCT(--('採点'!D13:D17&gt;'採点'!D21:D25))</f>
        <v>0</v>
      </c>
      <c r="D13" s="11">
        <f>SUMPRODUCT(--('採点'!E13:E17&gt;'採点'!E21:E25))</f>
        <v>0</v>
      </c>
      <c r="E13" s="11">
        <f>SUMPRODUCT(--('採点'!F13:F17&gt;'採点'!F21:F25))</f>
        <v>0</v>
      </c>
      <c r="F13" s="11">
        <f>SUMPRODUCT(--('採点'!G13:G17&gt;'採点'!G21:G25))</f>
        <v>0</v>
      </c>
    </row>
    <row r="14">
      <c r="A14" s="21" t="n"/>
      <c r="B14" s="21" t="n"/>
      <c r="C14" s="21" t="n"/>
      <c r="D14" s="21" t="n"/>
      <c r="E14" s="21" t="n"/>
      <c r="F14" s="21" t="n"/>
    </row>
    <row r="15">
      <c r="A15" s="29" t="inlineStr">
        <is>
          <t>誤認識率 は「誤認識単語数の合計÷全単語数の合計」です。会議ごとの率を平均したものではありません。</t>
        </is>
      </c>
      <c r="B15" s="21" t="n"/>
      <c r="C15" s="21" t="n"/>
      <c r="D15" s="21" t="n"/>
      <c r="E15" s="21" t="n"/>
      <c r="F15" s="21" t="n"/>
    </row>
    <row r="16">
      <c r="A16" s="29" t="inlineStr">
        <is>
          <t>順位は、誤認識率 が低いほど上位です。全単語数が0または空のツールは、率と順位が空欄になります。</t>
        </is>
      </c>
      <c r="B16" s="21" t="n"/>
      <c r="C16" s="21" t="n"/>
      <c r="D16" s="21" t="n"/>
      <c r="E16" s="21" t="n"/>
      <c r="F16" s="21" t="n"/>
    </row>
    <row r="17">
      <c r="A17" s="29" t="inlineStr">
        <is>
          <t>ツール同士で、会議の長さ・話す人の数・誤認識の数え方がそろっていないと、率は並べても意味がありません。</t>
        </is>
      </c>
      <c r="B17" s="21" t="n"/>
      <c r="C17" s="21" t="n"/>
      <c r="D17" s="21" t="n"/>
      <c r="E17" s="21" t="n"/>
      <c r="F17" s="21" t="n"/>
    </row>
  </sheetData>
  <mergeCells count="4">
    <mergeCell ref="A16:F16"/>
    <mergeCell ref="A1:F1"/>
    <mergeCell ref="A17:F17"/>
    <mergeCell ref="A15:F15"/>
  </mergeCells>
  <printOptions horizontalCentered="1"/>
  <pageMargins left="0.5" right="0.5" top="1" bottom="1" header="0.5" footer="0.5"/>
  <pageSetup orientation="landscape" paperSize="9" fitToHeight="1" fitToWidth="1"/>
  <headerFooter>
    <oddHeader/>
    <oddFooter>&amp;C&amp;8 template-free.jp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selection activeCell="A1" sqref="A1"/>
    </sheetView>
  </sheetViews>
  <sheetFormatPr baseColWidth="8" defaultRowHeight="15"/>
  <cols>
    <col width="18" customWidth="1" min="1" max="1"/>
    <col width="36" customWidth="1" min="2" max="2"/>
    <col width="20" customWidth="1" min="3" max="3"/>
    <col width="20" customWidth="1" min="4" max="4"/>
    <col width="16" customWidth="1" min="5" max="5"/>
    <col width="22" customWidth="1" min="6" max="6"/>
    <col width="30" customWidth="1" min="7" max="7"/>
  </cols>
  <sheetData>
    <row r="1" ht="30" customHeight="1">
      <c r="A1" s="20" t="inlineStr">
        <is>
          <t>AI議事録ツールの採点表：確認日</t>
        </is>
      </c>
      <c r="B1" s="21" t="n"/>
      <c r="C1" s="21" t="n"/>
      <c r="D1" s="21" t="n"/>
      <c r="E1" s="21" t="n"/>
      <c r="F1" s="21" t="n"/>
      <c r="G1" s="21" t="n"/>
    </row>
    <row r="2">
      <c r="A2" s="30" t="inlineStr">
        <is>
          <t>料金や無料枠は変わります。自分で各社の公式ページを見た日と、そのときの数字をここに書いておきます。</t>
        </is>
      </c>
      <c r="B2" s="21" t="n"/>
      <c r="C2" s="21" t="n"/>
      <c r="D2" s="21" t="n"/>
      <c r="E2" s="21" t="n"/>
      <c r="F2" s="21" t="n"/>
      <c r="G2" s="21" t="n"/>
    </row>
    <row r="3">
      <c r="A3" s="21" t="n"/>
      <c r="B3" s="21" t="n"/>
      <c r="C3" s="21" t="n"/>
      <c r="D3" s="21" t="n"/>
      <c r="E3" s="21" t="n"/>
      <c r="F3" s="21" t="n"/>
      <c r="G3" s="21" t="n"/>
    </row>
    <row r="4" ht="34" customHeight="1">
      <c r="A4" s="24" t="inlineStr">
        <is>
          <t>ツール</t>
        </is>
      </c>
      <c r="B4" s="24" t="inlineStr">
        <is>
          <t>ページに載せた値（2026-10-12 時点）</t>
        </is>
      </c>
      <c r="C4" s="24" t="inlineStr">
        <is>
          <t>自分で料金ページを
見た日</t>
        </is>
      </c>
      <c r="D4" s="24" t="inlineStr">
        <is>
          <t>無料枠（分/月など）</t>
        </is>
      </c>
      <c r="E4" s="24" t="inlineStr">
        <is>
          <t>1回の上限</t>
        </is>
      </c>
      <c r="F4" s="24" t="inlineStr">
        <is>
          <t>有料プランの料金</t>
        </is>
      </c>
      <c r="G4" s="24" t="inlineStr">
        <is>
          <t>メモ</t>
        </is>
      </c>
    </row>
    <row r="5" ht="40" customHeight="1">
      <c r="A5" s="26" t="str">
        <f>IF('採点'!C4="","",'採点'!C4)</f>
        <v>Notta</v>
      </c>
      <c r="B5" s="10" t="inlineStr">
        <is>
          <t>無料 120分/月・1回につき3分まで</t>
        </is>
      </c>
      <c r="C5" s="18" t="n"/>
      <c r="D5" s="19" t="n"/>
      <c r="E5" s="19" t="n"/>
      <c r="F5" s="19" t="n"/>
      <c r="G5" s="19" t="n"/>
    </row>
    <row r="6" ht="40" customHeight="1">
      <c r="A6" s="26" t="str">
        <f>IF('採点'!D4="","",'採点'!D4)</f>
        <v>PLAUD NOTE</v>
      </c>
      <c r="B6" s="10" t="inlineStr">
        <is>
          <t>無料の文字起こし 300分/月</t>
        </is>
      </c>
      <c r="C6" s="18" t="n"/>
      <c r="D6" s="19" t="n"/>
      <c r="E6" s="19" t="n"/>
      <c r="F6" s="19" t="n"/>
      <c r="G6" s="19" t="n"/>
    </row>
    <row r="7" ht="40" customHeight="1">
      <c r="A7" s="26" t="str">
        <f>IF('採点'!E4="","",'採点'!E4)</f>
        <v>Otter.ai</v>
      </c>
      <c r="B7" s="10" t="inlineStr">
        <is>
          <t>無料 300分/月・1会話30分まで</t>
        </is>
      </c>
      <c r="C7" s="18" t="n"/>
      <c r="D7" s="19" t="n"/>
      <c r="E7" s="19" t="n"/>
      <c r="F7" s="19" t="n"/>
      <c r="G7" s="19" t="n"/>
    </row>
    <row r="8" ht="40" customHeight="1">
      <c r="A8" s="26" t="str">
        <f>IF('採点'!F4="","",'採点'!F4)</f>
        <v>tl;dv</v>
      </c>
      <c r="B8" s="10" t="inlineStr">
        <is>
          <t>無料プランあり（内容は公式で確認）</t>
        </is>
      </c>
      <c r="C8" s="18" t="n"/>
      <c r="D8" s="19" t="n"/>
      <c r="E8" s="19" t="n"/>
      <c r="F8" s="19" t="n"/>
      <c r="G8" s="19" t="n"/>
    </row>
    <row r="9" ht="40" customHeight="1">
      <c r="A9" s="26" t="str">
        <f>IF('採点'!G4="","",'採点'!G4)</f>
        <v>toruno</v>
      </c>
      <c r="B9" s="10" t="inlineStr">
        <is>
          <t>法人トライアル3週間（上限30時間）／個人 累計3時間</t>
        </is>
      </c>
      <c r="C9" s="18" t="n"/>
      <c r="D9" s="19" t="n"/>
      <c r="E9" s="19" t="n"/>
      <c r="F9" s="19" t="n"/>
      <c r="G9" s="19" t="n"/>
    </row>
  </sheetData>
  <mergeCells count="2">
    <mergeCell ref="A2:G2"/>
    <mergeCell ref="A1:G1"/>
  </mergeCells>
  <dataValidations count="1">
    <dataValidation sqref="C5:C9" showDropDown="0" showInputMessage="1" showErrorMessage="1" allowBlank="1" errorTitle="日付" error="日付を入れてください" promptTitle="日付" prompt="公式ページを見た日を入れます" type="date" operator="greaterThan">
      <formula1>36526</formula1>
    </dataValidation>
  </dataValidations>
  <printOptions horizontalCentered="1"/>
  <pageMargins left="0.4" right="0.4" top="1" bottom="1" header="0.5" footer="0.5"/>
  <pageSetup orientation="landscape" paperSize="9" fitToHeight="1" fitToWidth="1"/>
  <headerFooter>
    <oddHeader/>
    <oddFooter>&amp;C&amp;10 template-free.jp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template-free.jp</dc:creator>
  <dc:title xmlns:dc="http://purl.org/dc/elements/1.1/">AI議事録ツールの採点表</dc:title>
  <dcterms:created xmlns:dcterms="http://purl.org/dc/terms/" xmlns:xsi="http://www.w3.org/2001/XMLSchema-instance" xsi:type="dcterms:W3CDTF">2026-10-18T09:05:03Z</dcterms:created>
  <dcterms:modified xmlns:dcterms="http://purl.org/dc/terms/" xmlns:xsi="http://www.w3.org/2001/XMLSchema-instance" xsi:type="dcterms:W3CDTF">2026-10-18T09:05:03Z</dcterms:modified>
  <cp:lastModifiedBy>template-free.jp</cp:lastModifiedBy>
</cp:coreProperties>
</file>